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avlov_dv\Desktop\"/>
    </mc:Choice>
  </mc:AlternateContent>
  <bookViews>
    <workbookView xWindow="0" yWindow="0" windowWidth="24000" windowHeight="9060"/>
  </bookViews>
  <sheets>
    <sheet name="Лист2" sheetId="24" r:id="rId1"/>
    <sheet name="Свод 2023" sheetId="17" state="hidden" r:id="rId2"/>
    <sheet name="Резерв на 31.12.2024" sheetId="21" state="hidden" r:id="rId3"/>
    <sheet name="Свод 04112024" sheetId="18" state="hidden" r:id="rId4"/>
    <sheet name="Свод 08.03.2025" sheetId="22" state="hidden" r:id="rId5"/>
    <sheet name="Свод майские" sheetId="23" state="hidden" r:id="rId6"/>
    <sheet name="Свод для руководства" sheetId="20" state="hidden" r:id="rId7"/>
  </sheets>
  <definedNames>
    <definedName name="_xlnm._FilterDatabase" localSheetId="0" hidden="1">Лист2!$A$6:$H$119</definedName>
    <definedName name="_xlnm.Print_Area" localSheetId="0">Лист2!$A$1:$H$119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D10" i="23" l="1"/>
  <c r="AD9" i="23"/>
  <c r="AD8" i="23"/>
  <c r="AD7" i="23"/>
  <c r="AD6" i="23"/>
  <c r="AD5" i="23"/>
  <c r="AD4" i="23"/>
  <c r="AA10" i="23"/>
  <c r="AA9" i="23"/>
  <c r="AA8" i="23"/>
  <c r="AA7" i="23"/>
  <c r="AA6" i="23"/>
  <c r="AA5" i="23"/>
  <c r="AA4" i="23"/>
  <c r="Z11" i="23"/>
  <c r="AB11" i="23"/>
  <c r="AC11" i="23"/>
  <c r="Y11" i="23"/>
  <c r="AG10" i="23"/>
  <c r="AG9" i="23"/>
  <c r="AG8" i="23"/>
  <c r="AG7" i="23"/>
  <c r="AG6" i="23"/>
  <c r="AG5" i="23"/>
  <c r="AG4" i="23"/>
  <c r="T10" i="23"/>
  <c r="T9" i="23"/>
  <c r="T8" i="23"/>
  <c r="T7" i="23"/>
  <c r="T6" i="23"/>
  <c r="T5" i="23"/>
  <c r="T4" i="23"/>
  <c r="Q10" i="23"/>
  <c r="Q9" i="23"/>
  <c r="Q8" i="23"/>
  <c r="Q7" i="23"/>
  <c r="Q6" i="23"/>
  <c r="Q5" i="23"/>
  <c r="Q4" i="23"/>
  <c r="P11" i="23"/>
  <c r="N10" i="23"/>
  <c r="N9" i="23"/>
  <c r="N8" i="23"/>
  <c r="N7" i="23"/>
  <c r="N6" i="23"/>
  <c r="N5" i="23"/>
  <c r="N4" i="23"/>
  <c r="M11" i="23"/>
  <c r="L11" i="23"/>
  <c r="G11" i="23"/>
  <c r="F11" i="23"/>
  <c r="H10" i="23"/>
  <c r="H9" i="23"/>
  <c r="H8" i="23"/>
  <c r="H7" i="23"/>
  <c r="H6" i="23"/>
  <c r="H5" i="23"/>
  <c r="H4" i="23"/>
  <c r="AD11" i="23" l="1"/>
  <c r="AA11" i="23"/>
  <c r="Q11" i="23"/>
  <c r="H11" i="23"/>
  <c r="N11" i="23"/>
  <c r="S11" i="23"/>
  <c r="R11" i="23"/>
  <c r="T11" i="23" l="1"/>
  <c r="C11" i="23"/>
  <c r="B11" i="23"/>
  <c r="AF11" i="23" l="1"/>
  <c r="AE11" i="23"/>
  <c r="X11" i="23"/>
  <c r="W11" i="23"/>
  <c r="V11" i="23"/>
  <c r="U11" i="23"/>
  <c r="O11" i="23"/>
  <c r="J11" i="23"/>
  <c r="I11" i="23"/>
  <c r="E11" i="23"/>
  <c r="D11" i="23"/>
  <c r="K10" i="23"/>
  <c r="K9" i="23"/>
  <c r="K8" i="23"/>
  <c r="K7" i="23"/>
  <c r="K6" i="23"/>
  <c r="K5" i="23"/>
  <c r="K4" i="23"/>
  <c r="AG11" i="23" l="1"/>
  <c r="K11" i="23"/>
  <c r="AC10" i="22"/>
  <c r="AC9" i="22"/>
  <c r="AC8" i="22"/>
  <c r="AC7" i="22"/>
  <c r="AC6" i="22"/>
  <c r="AC5" i="22"/>
  <c r="AC4" i="22"/>
  <c r="W10" i="22"/>
  <c r="W9" i="22"/>
  <c r="W8" i="22"/>
  <c r="W7" i="22"/>
  <c r="W6" i="22"/>
  <c r="W5" i="22"/>
  <c r="W4" i="22"/>
  <c r="O11" i="22"/>
  <c r="T10" i="22"/>
  <c r="T9" i="22"/>
  <c r="T8" i="22"/>
  <c r="T7" i="22"/>
  <c r="T6" i="22"/>
  <c r="T5" i="22"/>
  <c r="T4" i="22"/>
  <c r="Q10" i="22"/>
  <c r="Q9" i="22"/>
  <c r="Q8" i="22"/>
  <c r="Q7" i="22"/>
  <c r="Q6" i="22"/>
  <c r="Q5" i="22"/>
  <c r="Q4" i="22"/>
  <c r="T11" i="20" l="1"/>
  <c r="S11" i="20"/>
  <c r="K10" i="22" l="1"/>
  <c r="K9" i="22"/>
  <c r="K8" i="22"/>
  <c r="K7" i="22"/>
  <c r="K6" i="22"/>
  <c r="K5" i="22"/>
  <c r="K4" i="22"/>
  <c r="H5" i="22"/>
  <c r="H6" i="22"/>
  <c r="H7" i="22"/>
  <c r="H8" i="22"/>
  <c r="H9" i="22"/>
  <c r="H10" i="22"/>
  <c r="G10" i="22"/>
  <c r="G9" i="22"/>
  <c r="G8" i="22"/>
  <c r="G7" i="22"/>
  <c r="G6" i="22"/>
  <c r="G5" i="22"/>
  <c r="G4" i="22"/>
  <c r="D10" i="22"/>
  <c r="D9" i="22"/>
  <c r="D8" i="22"/>
  <c r="D7" i="22"/>
  <c r="D6" i="22"/>
  <c r="D5" i="22"/>
  <c r="D4" i="22"/>
  <c r="AE11" i="22"/>
  <c r="AD11" i="22"/>
  <c r="AC11" i="22"/>
  <c r="AB11" i="22"/>
  <c r="AA11" i="22"/>
  <c r="AF10" i="22"/>
  <c r="AF9" i="22"/>
  <c r="AF8" i="22"/>
  <c r="AF7" i="22"/>
  <c r="AF6" i="22"/>
  <c r="AF5" i="22"/>
  <c r="AF4" i="22"/>
  <c r="Y11" i="22"/>
  <c r="X11" i="22"/>
  <c r="W11" i="22"/>
  <c r="V11" i="22"/>
  <c r="U11" i="22"/>
  <c r="T11" i="22"/>
  <c r="S11" i="22"/>
  <c r="R11" i="22"/>
  <c r="P11" i="22"/>
  <c r="N11" i="22"/>
  <c r="Z10" i="22"/>
  <c r="Z9" i="22"/>
  <c r="Z8" i="22"/>
  <c r="Z7" i="22"/>
  <c r="Z6" i="22"/>
  <c r="Z5" i="22"/>
  <c r="Z4" i="22"/>
  <c r="J11" i="22"/>
  <c r="I11" i="22"/>
  <c r="AF11" i="22" l="1"/>
  <c r="K11" i="22"/>
  <c r="Z11" i="22"/>
  <c r="M11" i="22"/>
  <c r="L11" i="22"/>
  <c r="F11" i="22"/>
  <c r="E11" i="22"/>
  <c r="C11" i="22"/>
  <c r="B11" i="22"/>
  <c r="H4" i="22"/>
  <c r="H11" i="22" l="1"/>
  <c r="D11" i="22"/>
  <c r="G11" i="22"/>
  <c r="I9" i="21"/>
  <c r="R11" i="20" l="1"/>
  <c r="Q11" i="20"/>
  <c r="P11" i="20"/>
  <c r="O11" i="20"/>
  <c r="G11" i="20"/>
  <c r="F11" i="20"/>
  <c r="E11" i="20"/>
  <c r="C11" i="20"/>
  <c r="B11" i="20"/>
  <c r="H10" i="20"/>
  <c r="D10" i="20"/>
  <c r="H9" i="20"/>
  <c r="H8" i="20"/>
  <c r="D8" i="20"/>
  <c r="H7" i="20"/>
  <c r="D7" i="20"/>
  <c r="H6" i="20"/>
  <c r="H5" i="20"/>
  <c r="H4" i="20"/>
  <c r="D4" i="20"/>
  <c r="D11" i="20" l="1"/>
  <c r="H11" i="20"/>
  <c r="AM11" i="18"/>
  <c r="Z10" i="18"/>
  <c r="Z9" i="18"/>
  <c r="Z8" i="18"/>
  <c r="Z7" i="18"/>
  <c r="Z6" i="18"/>
  <c r="Z5" i="18"/>
  <c r="Z4" i="18"/>
  <c r="Y11" i="18"/>
  <c r="F10" i="18" l="1"/>
  <c r="F9" i="18"/>
  <c r="F8" i="18"/>
  <c r="F7" i="18"/>
  <c r="F6" i="18"/>
  <c r="F5" i="18"/>
  <c r="F4" i="18"/>
  <c r="E11" i="18"/>
  <c r="K10" i="18"/>
  <c r="K9" i="18"/>
  <c r="K8" i="18"/>
  <c r="K7" i="18"/>
  <c r="K6" i="18"/>
  <c r="K5" i="18"/>
  <c r="K4" i="18"/>
  <c r="J11" i="18"/>
  <c r="AH4" i="18" l="1"/>
  <c r="AH5" i="18"/>
  <c r="AJ5" i="18" s="1"/>
  <c r="AH6" i="18"/>
  <c r="AH7" i="18"/>
  <c r="AH8" i="18"/>
  <c r="AJ8" i="18" s="1"/>
  <c r="AH9" i="18"/>
  <c r="AH10" i="18"/>
  <c r="AS10" i="18" l="1"/>
  <c r="AS9" i="18"/>
  <c r="AS8" i="18"/>
  <c r="AS7" i="18"/>
  <c r="AS6" i="18"/>
  <c r="AS5" i="18"/>
  <c r="AS4" i="18"/>
  <c r="AW10" i="18"/>
  <c r="AW9" i="18"/>
  <c r="AW8" i="18"/>
  <c r="AW7" i="18"/>
  <c r="AW6" i="18"/>
  <c r="AW5" i="18"/>
  <c r="AW4" i="18"/>
  <c r="AV11" i="18" l="1"/>
  <c r="AU11" i="18"/>
  <c r="AT11" i="18"/>
  <c r="AR11" i="18"/>
  <c r="AO10" i="18"/>
  <c r="AQ10" i="18" s="1"/>
  <c r="AO9" i="18"/>
  <c r="AQ9" i="18" s="1"/>
  <c r="AO8" i="18"/>
  <c r="AQ8" i="18" s="1"/>
  <c r="AO7" i="18"/>
  <c r="AO6" i="18"/>
  <c r="AO5" i="18"/>
  <c r="AO4" i="18"/>
  <c r="AP11" i="18"/>
  <c r="AK10" i="18"/>
  <c r="AN10" i="18" s="1"/>
  <c r="AK9" i="18"/>
  <c r="AN9" i="18" s="1"/>
  <c r="AK8" i="18"/>
  <c r="AK7" i="18"/>
  <c r="AK6" i="18"/>
  <c r="AK5" i="18"/>
  <c r="AK4" i="18"/>
  <c r="AL11" i="18"/>
  <c r="AI11" i="18"/>
  <c r="S8" i="18"/>
  <c r="S7" i="18"/>
  <c r="S4" i="18"/>
  <c r="AA10" i="18"/>
  <c r="AA9" i="18"/>
  <c r="AA8" i="18"/>
  <c r="AA7" i="18"/>
  <c r="AA6" i="18"/>
  <c r="AA5" i="18"/>
  <c r="AA4" i="18"/>
  <c r="U11" i="18"/>
  <c r="T11" i="18"/>
  <c r="V10" i="18"/>
  <c r="V9" i="18"/>
  <c r="V8" i="18"/>
  <c r="V7" i="18"/>
  <c r="V6" i="18"/>
  <c r="V5" i="18"/>
  <c r="V4" i="18"/>
  <c r="AW11" i="18" l="1"/>
  <c r="AK11" i="18"/>
  <c r="AN11" i="18" s="1"/>
  <c r="AS11" i="18"/>
  <c r="AH11" i="18"/>
  <c r="AJ11" i="18" s="1"/>
  <c r="AO11" i="18"/>
  <c r="AQ11" i="18" s="1"/>
  <c r="V11" i="18"/>
  <c r="AE11" i="18"/>
  <c r="AD11" i="18"/>
  <c r="X11" i="18"/>
  <c r="W11" i="18"/>
  <c r="AA11" i="18" s="1"/>
  <c r="N11" i="18"/>
  <c r="M11" i="18"/>
  <c r="O10" i="18"/>
  <c r="O9" i="18"/>
  <c r="O8" i="18"/>
  <c r="O7" i="18"/>
  <c r="O6" i="18"/>
  <c r="O5" i="18"/>
  <c r="O4" i="18"/>
  <c r="Q11" i="18"/>
  <c r="P11" i="18"/>
  <c r="R10" i="18"/>
  <c r="R9" i="18"/>
  <c r="R8" i="18"/>
  <c r="R7" i="18"/>
  <c r="R6" i="18"/>
  <c r="R5" i="18"/>
  <c r="R4" i="18"/>
  <c r="S11" i="18" l="1"/>
  <c r="O11" i="18"/>
  <c r="Z11" i="18"/>
  <c r="R11" i="18"/>
  <c r="L5" i="18"/>
  <c r="L6" i="18"/>
  <c r="L7" i="18"/>
  <c r="L8" i="18"/>
  <c r="L9" i="18"/>
  <c r="L10" i="18"/>
  <c r="L4" i="18"/>
  <c r="I11" i="18" l="1"/>
  <c r="D11" i="18"/>
  <c r="G11" i="18" l="1"/>
  <c r="H11" i="18"/>
  <c r="C11" i="18"/>
  <c r="B11" i="18"/>
  <c r="F11" i="18"/>
  <c r="L11" i="18" l="1"/>
  <c r="K11" i="18"/>
  <c r="AC11" i="18" l="1"/>
  <c r="AB11" i="18"/>
  <c r="AG11" i="18"/>
  <c r="AF11" i="18" l="1"/>
  <c r="X5" i="17"/>
  <c r="X6" i="17"/>
  <c r="X7" i="17"/>
  <c r="X8" i="17"/>
  <c r="X9" i="17"/>
  <c r="X10" i="17"/>
  <c r="X11" i="17"/>
  <c r="V12" i="17"/>
  <c r="W12" i="17"/>
  <c r="X12" i="17" l="1"/>
  <c r="L6" i="17" l="1"/>
  <c r="L7" i="17"/>
  <c r="L8" i="17"/>
  <c r="L9" i="17"/>
  <c r="L10" i="17"/>
  <c r="L11" i="17"/>
  <c r="L5" i="17"/>
  <c r="AP12" i="17" l="1"/>
  <c r="AO12" i="17"/>
  <c r="AK12" i="17"/>
  <c r="AJ12" i="17"/>
  <c r="AI12" i="17"/>
  <c r="AH12" i="17"/>
  <c r="AF12" i="17"/>
  <c r="AE12" i="17"/>
  <c r="AC12" i="17"/>
  <c r="AB12" i="17"/>
  <c r="AA12" i="17"/>
  <c r="Z12" i="17"/>
  <c r="Y12" i="17"/>
  <c r="R12" i="17"/>
  <c r="P12" i="17"/>
  <c r="O12" i="17"/>
  <c r="K12" i="17"/>
  <c r="J12" i="17"/>
  <c r="I12" i="17"/>
  <c r="H12" i="17"/>
  <c r="G12" i="17"/>
  <c r="F12" i="17"/>
  <c r="E12" i="17"/>
  <c r="D12" i="17"/>
  <c r="C12" i="17"/>
  <c r="AQ11" i="17"/>
  <c r="AM11" i="17"/>
  <c r="AL11" i="17"/>
  <c r="AG11" i="17"/>
  <c r="AD11" i="17"/>
  <c r="U11" i="17" s="1"/>
  <c r="T11" i="17"/>
  <c r="S11" i="17"/>
  <c r="Q11" i="17"/>
  <c r="M11" i="17"/>
  <c r="AQ10" i="17"/>
  <c r="AM10" i="17"/>
  <c r="AL10" i="17"/>
  <c r="AG10" i="17"/>
  <c r="AD10" i="17"/>
  <c r="U10" i="17" s="1"/>
  <c r="T10" i="17"/>
  <c r="S10" i="17"/>
  <c r="Q10" i="17"/>
  <c r="M10" i="17"/>
  <c r="AQ9" i="17"/>
  <c r="AM9" i="17"/>
  <c r="AL9" i="17"/>
  <c r="AG9" i="17"/>
  <c r="AD9" i="17"/>
  <c r="U9" i="17" s="1"/>
  <c r="T9" i="17"/>
  <c r="S9" i="17"/>
  <c r="Q9" i="17"/>
  <c r="M9" i="17"/>
  <c r="AQ8" i="17"/>
  <c r="AM8" i="17"/>
  <c r="AL8" i="17"/>
  <c r="AG8" i="17"/>
  <c r="AD8" i="17"/>
  <c r="U8" i="17" s="1"/>
  <c r="T8" i="17"/>
  <c r="S8" i="17"/>
  <c r="Q8" i="17"/>
  <c r="M8" i="17"/>
  <c r="AQ7" i="17"/>
  <c r="AM7" i="17"/>
  <c r="AL7" i="17"/>
  <c r="AG7" i="17"/>
  <c r="AD7" i="17"/>
  <c r="U7" i="17" s="1"/>
  <c r="T7" i="17"/>
  <c r="S7" i="17"/>
  <c r="Q7" i="17"/>
  <c r="M7" i="17"/>
  <c r="AQ6" i="17"/>
  <c r="AM6" i="17"/>
  <c r="AL6" i="17"/>
  <c r="AG6" i="17"/>
  <c r="AD6" i="17"/>
  <c r="T6" i="17"/>
  <c r="S6" i="17"/>
  <c r="Q6" i="17"/>
  <c r="M6" i="17"/>
  <c r="AQ5" i="17"/>
  <c r="AM5" i="17"/>
  <c r="AL5" i="17"/>
  <c r="AG5" i="17"/>
  <c r="AD5" i="17"/>
  <c r="U5" i="17" s="1"/>
  <c r="T5" i="17"/>
  <c r="S5" i="17"/>
  <c r="Q5" i="17"/>
  <c r="M5" i="17"/>
  <c r="N5" i="17" l="1"/>
  <c r="AL12" i="17"/>
  <c r="AN11" i="17"/>
  <c r="AN7" i="17"/>
  <c r="M12" i="17"/>
  <c r="U6" i="17"/>
  <c r="U12" i="17" s="1"/>
  <c r="AN6" i="17"/>
  <c r="N11" i="17"/>
  <c r="AN10" i="17"/>
  <c r="AM12" i="17"/>
  <c r="N10" i="17"/>
  <c r="Q12" i="17"/>
  <c r="AQ12" i="17"/>
  <c r="N9" i="17"/>
  <c r="S12" i="17"/>
  <c r="AG12" i="17"/>
  <c r="T12" i="17"/>
  <c r="N7" i="17"/>
  <c r="N8" i="17"/>
  <c r="AN8" i="17"/>
  <c r="AN9" i="17"/>
  <c r="AN5" i="17"/>
  <c r="N6" i="17"/>
  <c r="AD12" i="17"/>
  <c r="N12" i="17" l="1"/>
  <c r="AN12" i="17"/>
  <c r="L12" i="17"/>
  <c r="Q11" i="22" l="1"/>
</calcChain>
</file>

<file path=xl/connections.xml><?xml version="1.0" encoding="utf-8"?>
<connections xmlns="http://schemas.openxmlformats.org/spreadsheetml/2006/main">
  <connection id="1" keepAlive="1" name="Запрос — ?tb_id=16&amp;staff_group=3" description="Соединение с запросом &quot;?tb_id=16&amp;staff_group=3&quot; в книге." type="5" refreshedVersion="0" background="1">
    <dbPr connection="Provider=Microsoft.Mashup.OleDb.1;Data Source=$Workbook$;Location=&quot;?tb_id=16&amp;staff_group=3&quot;;Extended Properties=&quot;&quot;" command="SELECT * FROM [?tb_id=16&amp;staff_group=3]"/>
  </connection>
  <connection id="2" keepAlive="1" name="Запрос — ?tb_id=16&amp;staff_group=3&amp;is_mobile=1" description="Соединение с запросом &quot;?tb_id=16&amp;staff_group=3&amp;is_mobile=1&quot; в книге." type="5" refreshedVersion="0" background="1">
    <dbPr connection="Provider=Microsoft.Mashup.OleDb.1;Data Source=$Workbook$;Location=&quot;?tb_id=16&amp;staff_group=3&amp;is_mobile=1&quot;;Extended Properties=&quot;&quot;" command="SELECT * FROM [?tb_id=16&amp;staff_group=3&amp;is_mobile=1]"/>
  </connection>
  <connection id="3" keepAlive="1" name="Запрос — ?tb_id=16&amp;staff_group=4" description="Соединение с запросом &quot;?tb_id=16&amp;staff_group=4&quot; в книге." type="5" refreshedVersion="0" background="1">
    <dbPr connection="Provider=Microsoft.Mashup.OleDb.1;Data Source=$Workbook$;Location=&quot;?tb_id=16&amp;staff_group=4&quot;;Extended Properties=&quot;&quot;" command="SELECT * FROM [?tb_id=16&amp;staff_group=4]"/>
  </connection>
</connections>
</file>

<file path=xl/sharedStrings.xml><?xml version="1.0" encoding="utf-8"?>
<sst xmlns="http://schemas.openxmlformats.org/spreadsheetml/2006/main" count="918" uniqueCount="449">
  <si>
    <t>Наименование ВСП</t>
  </si>
  <si>
    <t>Адрес нахождения ВСП</t>
  </si>
  <si>
    <t>Время начала перерыва (обеда) ВСП</t>
  </si>
  <si>
    <t>Время окончания перерыва (обеда) ВСП</t>
  </si>
  <si>
    <t>Уральский банк</t>
  </si>
  <si>
    <t>Доп.офис №8599/01</t>
  </si>
  <si>
    <t>Доп.офис №8599/0101</t>
  </si>
  <si>
    <t>Доп.офис №8599/0104</t>
  </si>
  <si>
    <t>Доп.офис №8599/0105</t>
  </si>
  <si>
    <t>Доп.офис №8599/0107</t>
  </si>
  <si>
    <t>Доп.офис №8599/0109</t>
  </si>
  <si>
    <t>Доп.офис №8599/0110</t>
  </si>
  <si>
    <t>Доп.офис №8599/0111</t>
  </si>
  <si>
    <t>Доп.офис №8599/0113</t>
  </si>
  <si>
    <t>Доп.офис №8599/0115</t>
  </si>
  <si>
    <t>Доп.офис №8599/0116</t>
  </si>
  <si>
    <t>Доп.офис №8599/0117</t>
  </si>
  <si>
    <t>Доп.офис №8599/0118</t>
  </si>
  <si>
    <t>Доп.офис №8599/0120</t>
  </si>
  <si>
    <t>Доп.офис №8599/0123</t>
  </si>
  <si>
    <t>Доп.офис №8599/0125</t>
  </si>
  <si>
    <t>Доп.офис №8599/0126</t>
  </si>
  <si>
    <t>Доп.офис №8599/0127</t>
  </si>
  <si>
    <t>Доп.офис №8599/0129</t>
  </si>
  <si>
    <t>Доп.офис №8599/0131</t>
  </si>
  <si>
    <t>Доп.офис №8599/0132</t>
  </si>
  <si>
    <t>Доп.офис №8599/0134</t>
  </si>
  <si>
    <t>Доп.офис №8599/0135</t>
  </si>
  <si>
    <t>Доп.офис №8599/0136</t>
  </si>
  <si>
    <t>Доп.офис №8599/0137</t>
  </si>
  <si>
    <t>Доп.офис №8599/0139</t>
  </si>
  <si>
    <t>Доп.офис №8599/0142</t>
  </si>
  <si>
    <t>Доп.офис №8599/0144</t>
  </si>
  <si>
    <t>Доп.офис №8599/0148</t>
  </si>
  <si>
    <t>Доп.офис №8599/0149</t>
  </si>
  <si>
    <t>Доп.офис №8599/015</t>
  </si>
  <si>
    <t>Доп.офис №8599/0150</t>
  </si>
  <si>
    <t>Доп.офис №8599/0152</t>
  </si>
  <si>
    <t>Доп.офис №8599/0156</t>
  </si>
  <si>
    <t>Доп.офис №8599/0159</t>
  </si>
  <si>
    <t>Доп.офис №8599/0164</t>
  </si>
  <si>
    <t>Доп.офис №8599/0167</t>
  </si>
  <si>
    <t>Доп.офис №8599/0168</t>
  </si>
  <si>
    <t>Доп.офис №8599/0173</t>
  </si>
  <si>
    <t>Доп.офис №8599/0175</t>
  </si>
  <si>
    <t>Доп.офис №8599/0177</t>
  </si>
  <si>
    <t>Доп.офис №8599/0178</t>
  </si>
  <si>
    <t>Доп.офис №8599/0180</t>
  </si>
  <si>
    <t>Доп.офис №8599/0181</t>
  </si>
  <si>
    <t>Доп.офис №8599/0182</t>
  </si>
  <si>
    <t>Доп.офис №8599/0184</t>
  </si>
  <si>
    <t>Доп.офис №8599/0185</t>
  </si>
  <si>
    <t>Доп.офис №8599/0186</t>
  </si>
  <si>
    <t>Доп.офис №8599/0188</t>
  </si>
  <si>
    <t>Доп.офис №8599/0189</t>
  </si>
  <si>
    <t>Доп.офис №8599/0191</t>
  </si>
  <si>
    <t>Доп.офис №8599/0192</t>
  </si>
  <si>
    <t>Доп.офис №8599/0193</t>
  </si>
  <si>
    <t>Доп.офис №8599/0195</t>
  </si>
  <si>
    <t>Доп.офис №8599/0196</t>
  </si>
  <si>
    <t>Доп.офис №8599/0198</t>
  </si>
  <si>
    <t>Доп.офис №8599/0199</t>
  </si>
  <si>
    <t>Доп.офис №8599/0200</t>
  </si>
  <si>
    <t>Доп.офис №8599/0202</t>
  </si>
  <si>
    <t>Доп.офис №8599/0204</t>
  </si>
  <si>
    <t>Доп.офис №8599/0206</t>
  </si>
  <si>
    <t>Доп.офис №8599/0210</t>
  </si>
  <si>
    <t>Доп.офис №8599/0213</t>
  </si>
  <si>
    <t>Доп.офис №8599/0217</t>
  </si>
  <si>
    <t>Доп.офис №8599/0218</t>
  </si>
  <si>
    <t>Доп.офис №8599/0219</t>
  </si>
  <si>
    <t>Доп.офис №8599/0220</t>
  </si>
  <si>
    <t>Доп.офис №8599/0224</t>
  </si>
  <si>
    <t>Доп.офис №8599/0227</t>
  </si>
  <si>
    <t>Доп.офис №8599/0232</t>
  </si>
  <si>
    <t>Доп.офис №8599/0233</t>
  </si>
  <si>
    <t>Доп.офис №8599/0234</t>
  </si>
  <si>
    <t>Доп.офис №8599/0235</t>
  </si>
  <si>
    <t>Доп.офис №8599/0237</t>
  </si>
  <si>
    <t>Доп.офис №8599/0239</t>
  </si>
  <si>
    <t>Доп.офис №8599/0242</t>
  </si>
  <si>
    <t>Доп.офис №8599/0246</t>
  </si>
  <si>
    <t>Доп.офис №8599/0247</t>
  </si>
  <si>
    <t>Доп.офис №8599/0248</t>
  </si>
  <si>
    <t>Доп.офис №8599/025</t>
  </si>
  <si>
    <t>Доп.офис №8599/0252</t>
  </si>
  <si>
    <t>Доп.офис №8599/0258</t>
  </si>
  <si>
    <t>Доп.офис №8599/0259</t>
  </si>
  <si>
    <t>Доп.офис №8599/0261</t>
  </si>
  <si>
    <t>Доп.офис №8599/0262</t>
  </si>
  <si>
    <t>Доп.офис №8599/0267</t>
  </si>
  <si>
    <t>Доп.офис №8599/0269</t>
  </si>
  <si>
    <t>Доп.офис №8599/0270</t>
  </si>
  <si>
    <t>Доп.офис №8599/0274</t>
  </si>
  <si>
    <t>Доп.офис №8599/0276</t>
  </si>
  <si>
    <t>Доп.офис №8599/0277</t>
  </si>
  <si>
    <t>Доп.офис №8599/0278</t>
  </si>
  <si>
    <t>Доп.офис №8599/0281</t>
  </si>
  <si>
    <t>Доп.офис №8599/0283</t>
  </si>
  <si>
    <t>Доп.офис №8599/0290</t>
  </si>
  <si>
    <t>Доп.офис №8599/036</t>
  </si>
  <si>
    <t>Доп.офис №8599/04</t>
  </si>
  <si>
    <t>Доп.офис №8599/045</t>
  </si>
  <si>
    <t>Доп.офис №8599/049</t>
  </si>
  <si>
    <t>Доп.офис №8599/051</t>
  </si>
  <si>
    <t>Доп.офис №8599/062</t>
  </si>
  <si>
    <t>Доп.офис №8599/074</t>
  </si>
  <si>
    <t>Доп.офис №8599/076</t>
  </si>
  <si>
    <t>Доп.офис №8599/083</t>
  </si>
  <si>
    <t>Доп.офис №8599/084</t>
  </si>
  <si>
    <t>Доп.офис №8599/089</t>
  </si>
  <si>
    <t>Доп.офис №8599/094</t>
  </si>
  <si>
    <t>Доп.офис №8599/096</t>
  </si>
  <si>
    <t>Доп.офис №8599/098</t>
  </si>
  <si>
    <t>Западно-Сибирское отделение №8647</t>
  </si>
  <si>
    <t>Югорское отделение №5940</t>
  </si>
  <si>
    <t>Свердловское отделение №7003</t>
  </si>
  <si>
    <t>Челябинское отделение №8597</t>
  </si>
  <si>
    <t>Башкирское отделение №8598</t>
  </si>
  <si>
    <t>Курганское отделение №8599</t>
  </si>
  <si>
    <t>Общий итог</t>
  </si>
  <si>
    <t>ГОСБ</t>
  </si>
  <si>
    <t>Ямало-Ненецкое отделение №8369</t>
  </si>
  <si>
    <t>г. Сургут, пр-т Ленина, д.35</t>
  </si>
  <si>
    <t>г. Нижний Тагил, пр-т Ленина, д.40/1</t>
  </si>
  <si>
    <t>г. Ирбит, ул. Елизарьевых, д.28В</t>
  </si>
  <si>
    <t>Кетовский р-н, п. Старый Просвет, ул. Томина, д.8</t>
  </si>
  <si>
    <t>г. Курган, ул. Гагарина, д.36б</t>
  </si>
  <si>
    <t>Шадринский р-н, с. Канаши, ул. Советская, д.17</t>
  </si>
  <si>
    <t>г. Курган, ул. Коли Мяготина, д.61/II</t>
  </si>
  <si>
    <t>г. Курган, ул. Коли Мяготина, д.100</t>
  </si>
  <si>
    <t>ВИП</t>
  </si>
  <si>
    <t>г. Ханты-Мансийск, ул. Комсомольская, д.31</t>
  </si>
  <si>
    <t>г. Тюмень, ул. Моторостроителей, д.5</t>
  </si>
  <si>
    <t>г. Тюмень, ул. Мельникайте, д.54</t>
  </si>
  <si>
    <t>г. Тюмень, ул. Беляева, д.35 к.1/2</t>
  </si>
  <si>
    <t>г. Нижневартовск, ул. 60 лет Октября, д.53</t>
  </si>
  <si>
    <t>г. Нижневартовск, ул. Интернациональная, д.10</t>
  </si>
  <si>
    <t>г. Сургут, ул. Крылова, д.47</t>
  </si>
  <si>
    <t>г. Екатеринбург, ул. Бебеля, д.166</t>
  </si>
  <si>
    <t>г. Екатеринбург, ул. Уральская, д.75</t>
  </si>
  <si>
    <t>г. Екатеринбург, ул. Щорса, д.29</t>
  </si>
  <si>
    <t>г. Екатеринбург, ул. Белореченская, д.16</t>
  </si>
  <si>
    <t>г. Екатеринбург, ул. Малышева, д.31 к.В</t>
  </si>
  <si>
    <t>г. Каменск-Уральский, пр-т Победы, д.41 к.А</t>
  </si>
  <si>
    <t>г. Красноуфимск, ул. Озерная, д.60</t>
  </si>
  <si>
    <t>г. Первоуральск, пр-т Космонавтов, д.17/18</t>
  </si>
  <si>
    <t>г. Екатеринбург, ул. Титова, д.22</t>
  </si>
  <si>
    <t>г. Екатеринбург, ул. Репина, д.94</t>
  </si>
  <si>
    <t>г. Нижний Тагил, ул. Юности, д.16</t>
  </si>
  <si>
    <t>г. Челябинск, ул. Героев Танкограда, д.118</t>
  </si>
  <si>
    <t>г. Челябинск, пр-т Свердловский, д.88</t>
  </si>
  <si>
    <t>г. Челябинск, ул. Б.Хмельницкого, д.14</t>
  </si>
  <si>
    <t>г. Челябинск, ул. Братьев Кашириных, д.90</t>
  </si>
  <si>
    <t>г. Магнитогорск, пр-т Карла Маркса, д.18</t>
  </si>
  <si>
    <t>г. Челябинск, пр-т Краснопольский, д.15</t>
  </si>
  <si>
    <t>г. Уфа, ул. Ухтомского, д.10</t>
  </si>
  <si>
    <t>г. Уфа, ул. Ахметова, д.д.324</t>
  </si>
  <si>
    <t>г. Уфа, ул. Пушкина, д.43</t>
  </si>
  <si>
    <t>г. Уфа, ул. Академика Королева, д.14</t>
  </si>
  <si>
    <t>г. Уфа, ул. 50-летия Октября, д.3</t>
  </si>
  <si>
    <t>г. Стерлитамак, ул. Артема, д.53б</t>
  </si>
  <si>
    <t>г. Нефтекамск, ул. Ленина, д.д.21 В</t>
  </si>
  <si>
    <t>г. Октябрьский, ул. Губкина, д.27</t>
  </si>
  <si>
    <t>г. Кумертау, ул. Ленина, д.17</t>
  </si>
  <si>
    <t>г. Салават, ул. Ленина, д.58а</t>
  </si>
  <si>
    <t>г. Сибай, ул. Пионерская, д.9а</t>
  </si>
  <si>
    <t>г. Курган, ул. Куйбышева, д.72/III</t>
  </si>
  <si>
    <t>Юргамышский р-н, с. Скоблино, ул. Школьная, д.50</t>
  </si>
  <si>
    <t>Юргамышский р-н, с. Вилкино, ул. Ленина, д.12</t>
  </si>
  <si>
    <t>Юргамышский р-н, с. Караси, ул. Школьная, д.2 к.3</t>
  </si>
  <si>
    <t>Юргамышский р-н, п. Новый Мир, ул. Советская, д.6</t>
  </si>
  <si>
    <t>г. Курган, ул. 6 микрорайон, д.3 к.А</t>
  </si>
  <si>
    <t>г. Курган, ул. Чернореченская, д.69</t>
  </si>
  <si>
    <t>Кетовский р-н, с. Кетово, ул. Космонавтов, д.38</t>
  </si>
  <si>
    <t>Кетовский р-н, с. Шмаково, ул. Заречная, д.7</t>
  </si>
  <si>
    <t>Кетовский р-н, с. Иковка, ул. Миронова, д.41</t>
  </si>
  <si>
    <t>Кетовский р-н, с. Введенское, ул. Пушкина, д.11</t>
  </si>
  <si>
    <t>Кетовский р-н, с. Каширино, ул. Ленина, д.22</t>
  </si>
  <si>
    <t>Кетовский р-н, с. Падеринское, ул. Центральная, д.4 к.А</t>
  </si>
  <si>
    <t>Кетовский р-н, с. Садовое, ул. Ленина, д.4Б</t>
  </si>
  <si>
    <t>Кетовский р-н, п. Введенское, ул. Гоголя, д.8 литера б</t>
  </si>
  <si>
    <t>Кетовский р-н, с. Лесниково, мкр. КГСХА, д.2</t>
  </si>
  <si>
    <t>Половинский р-н, с. Половинное, ул. Мостовая, д.1</t>
  </si>
  <si>
    <t>Половинский  р-н, с. Башкирское, ул. Советская, д.40</t>
  </si>
  <si>
    <t>Половинский р-н, с. Сухмень, ул. Советская, д.22</t>
  </si>
  <si>
    <t>Варгашинский р-н, р.п. Варгаши, ул. Чкалова, д.24</t>
  </si>
  <si>
    <t>Варгашинский р-н, с. Мостовское, ул. Гоголя, д.28</t>
  </si>
  <si>
    <t>Варгашинский р-н, с. Верхнесуерское, ул. Гагарина, д.1а</t>
  </si>
  <si>
    <t>Варгашинский р-н, с. Шастово, ул. Центральная, д.3</t>
  </si>
  <si>
    <t>Варгашинский р-н, с. Большое Просеково, ул. Молодежная, д.6</t>
  </si>
  <si>
    <t>г. Шумиха, ул. Куйбышева, д.3</t>
  </si>
  <si>
    <t>Шумихинский р-н, с. Птичье, ул. Братьев Денисовых, д.2А к.а</t>
  </si>
  <si>
    <t>Мишкинский р-н, р.п. Мишкино, ул. Ленина, д.26</t>
  </si>
  <si>
    <t>г. Курган, ул. Р. Зорге, д.54/I</t>
  </si>
  <si>
    <t>Мишкинский р-н, с. Введенское, ул. Советская, д.37</t>
  </si>
  <si>
    <t>Мишкинский р-н, с. Коровье, ул. Ленина, д.43</t>
  </si>
  <si>
    <t>Щучанский р-н, с. Песчанское, ул. Мира, д.90 к.А</t>
  </si>
  <si>
    <t>Куртамышский р-н, с. Верхнее, ул. Центральная, д.21</t>
  </si>
  <si>
    <t>Куртамышский р-н, с. Камаган, пер. Торговый, д.4</t>
  </si>
  <si>
    <t>Целинный р-н, с. Костыгин Лог, ул. Центральная, д.13</t>
  </si>
  <si>
    <t>Целинный р-н, с. Михалево, ул. Советская, д.8</t>
  </si>
  <si>
    <t>Целинный р-н, с. Кислянка, ул. Куйбышева, д.68</t>
  </si>
  <si>
    <t>Целинный р-н, с. Матвеевка, ул. Колхозная, д.43</t>
  </si>
  <si>
    <t>Целинный р-н, с. Пески, ул. Ленина, д.6</t>
  </si>
  <si>
    <t>Целинный р-н, с. Усть-Уйское, ул. Кирова, д.16</t>
  </si>
  <si>
    <t>Притобольный р-н, с. Ялым, ул. Центральная, д.12</t>
  </si>
  <si>
    <t>Притобольный р-н, с. Раскатиха, ул. Зеленая, д.7</t>
  </si>
  <si>
    <t>Притобольный р-н, с. Боровлянка, пер. Сосновый, д.5</t>
  </si>
  <si>
    <t>Звериноголовский р-н, с. Прорывное, ул. Советская, д.15</t>
  </si>
  <si>
    <t>г. Макушино, ул. Красная Площадь, д.2</t>
  </si>
  <si>
    <t>Макушинский р-н, с. Обутковское, ул. Т.Дрязгова, д.9</t>
  </si>
  <si>
    <t>Макушинский р-н, с. Степное, ул. Мира, д.13</t>
  </si>
  <si>
    <t>Макушинский р-н, с. Большое Курейное, ул. Новостройная, д.1 к.2</t>
  </si>
  <si>
    <t>Петуховский р-н, с. Пашково, ул. Школьная, д.2 к.б</t>
  </si>
  <si>
    <t>Петуховский р-н, с. Актабан, ул. Советская, д.27</t>
  </si>
  <si>
    <t>г. Петухово, ул. К. Маркса, д.30 к.2</t>
  </si>
  <si>
    <t>Частоозерский р-н, с. Восточное, ул. Комсомольская, д.25</t>
  </si>
  <si>
    <t>Мокроусовский р-н, с. Травное, ул. Советская, д.5</t>
  </si>
  <si>
    <t>г. Шадринск, ул. Свердлова, д.86</t>
  </si>
  <si>
    <t>Каргапольский р-н, п. Майский, ул. Калинина, д.1 к.а</t>
  </si>
  <si>
    <t>Каргапольский р-н, с. Чаши, ул. Советская, д.15</t>
  </si>
  <si>
    <t>Каргапольский р-н, р.п. Красный Октябрь, ул. Гагарина, д.1</t>
  </si>
  <si>
    <t>Шадринский р-н, с. Красномыльское, ул. Набережная, д.40 к.А</t>
  </si>
  <si>
    <t>Шатровский р-н, с. Ильино, ул. Центральная, д.6</t>
  </si>
  <si>
    <t>Шатровский р-н, с. Мостовское, ул. Центральная, д.24</t>
  </si>
  <si>
    <t>Шатровский р-н, с. Барино, ул. Комсомольская, д.48</t>
  </si>
  <si>
    <t>Шатровский р-н, с. Мехонское, ул. Ленина, д.3</t>
  </si>
  <si>
    <t>Далматовский р-н, с. Кривское, ул. Шишкина, д.48</t>
  </si>
  <si>
    <t>Далматовский р-н, с. Уксянское, ул. Ленина, д.41</t>
  </si>
  <si>
    <t>Далматовский р-н, с. Новопетропавловское, ул. Ленина, д.52</t>
  </si>
  <si>
    <t>Катайский р-н, с. Верхняя Теча, ул. Мира, д.33</t>
  </si>
  <si>
    <t>г. Шадринск, ул. Ефремова, д.8</t>
  </si>
  <si>
    <t>Шадринский р-н, с. Батурино, ул. Гагарина, д.7</t>
  </si>
  <si>
    <t>Шадринский р-н, с. Красная Нива, ул. Зеленая Роща, д.3</t>
  </si>
  <si>
    <t>Шадринский р-н, с. Красная Звезда, ул. Ленина, д.28</t>
  </si>
  <si>
    <t>Шадринский р-н, с. Погорелка, ул. Исетская, д.17</t>
  </si>
  <si>
    <t>Шадринский р-н, с. Ольховка, ул. Ленина, д.148</t>
  </si>
  <si>
    <t>г. Курган, ул. Красина, д.31</t>
  </si>
  <si>
    <t>г. Курган, ул. Гоголя, д.98</t>
  </si>
  <si>
    <t>г. Курган, ул. Куйбышева, д.108</t>
  </si>
  <si>
    <t>г. Курган, ул. Гоголя, д.103/3</t>
  </si>
  <si>
    <t>г. Курган, пр-т Конституции, д.42/III</t>
  </si>
  <si>
    <t>г. Курган, ул. Карбышева, д.38/II</t>
  </si>
  <si>
    <t>г. Курган, пр-т Машиностроителей, д.2-А</t>
  </si>
  <si>
    <t>г. Курган, ул. 2 микрорайон, д.10/I</t>
  </si>
  <si>
    <t>Белозерский р-н, с. Боровлянка, ул. Советская, д.5</t>
  </si>
  <si>
    <t>Белозерский р-н, д. Ягодная, ул. Центральная, д.53</t>
  </si>
  <si>
    <t>Юргамышский р-н, р.п. Юргамыш, ул. Соседовой, д.20</t>
  </si>
  <si>
    <t>г. Курган, ул. Дзержинского, д.62</t>
  </si>
  <si>
    <t>г. Курган, ул. Дзержинского, д.1</t>
  </si>
  <si>
    <t>Далматовский р-н, г. Далматово, ул. Рукманиса, д.31</t>
  </si>
  <si>
    <t>г. Шумиха, ул. Победы, д.23</t>
  </si>
  <si>
    <t>г. Новый Уренгой, мкр. Советский, д.2 к.2</t>
  </si>
  <si>
    <t>МО №8599/06006</t>
  </si>
  <si>
    <t>МО №8599/06011</t>
  </si>
  <si>
    <t>МО №8599/06022</t>
  </si>
  <si>
    <t>МО №8599/06050</t>
  </si>
  <si>
    <t>Частоозерский р-н, с. Частоозерье, ул. Октябрьская, д.126</t>
  </si>
  <si>
    <t>Праздничный день</t>
  </si>
  <si>
    <t>Только дежурные ВСП</t>
  </si>
  <si>
    <t>Факт. завели</t>
  </si>
  <si>
    <t>Дежурные ВСП + min  (Г1-1, Г2-1)</t>
  </si>
  <si>
    <t>ВСП с Еаптека+в ТРЦ</t>
  </si>
  <si>
    <t>не менее 30% от стандартного режима субботы ((не &lt; 92 ВСП))</t>
  </si>
  <si>
    <t>не менее 30% от стандартного режима субботы</t>
  </si>
  <si>
    <t>не менее 50% от стандартного режима субботы (не &lt; 186 ВСП)</t>
  </si>
  <si>
    <t>не менее 50% от стандартного режима субботы</t>
  </si>
  <si>
    <t>Рекомендовано: не менее 70% от стандартного режима субботы (не &lt; 266 ВСП)</t>
  </si>
  <si>
    <t>Рекомендации: Режим субботы</t>
  </si>
  <si>
    <t>Режим воскресенья</t>
  </si>
  <si>
    <t>БО</t>
  </si>
  <si>
    <t>ОО</t>
  </si>
  <si>
    <t>Всего</t>
  </si>
  <si>
    <t>Альменевский р-н, с. Альменево, ул. Советская, д.12</t>
  </si>
  <si>
    <t>Щучанский р-н, г. Щучье, ул. Советская, д.10</t>
  </si>
  <si>
    <t>Сафакулевский р-н, с. Сафакулево, ул. Ленина, д.8а</t>
  </si>
  <si>
    <t>Куртамышский р-н, г. Куртамыш, ул. 22 Партсъезда, д.28</t>
  </si>
  <si>
    <t>Целинный р-н, с. Целинное, ул. Советская, д.68</t>
  </si>
  <si>
    <t>Звериноголовский р-н, с. Звериноголовское, ул. Октябрьская, д.40</t>
  </si>
  <si>
    <t>Фактически завели в ИУРР</t>
  </si>
  <si>
    <t>% выполнения рекомендаций</t>
  </si>
  <si>
    <t>Притобольный р-н, с. Глядянское, ул. Ленина, д.91</t>
  </si>
  <si>
    <t>Лебяжьевский р-н, р.п. Лебяжье, ул. Советская, д.70</t>
  </si>
  <si>
    <t>Мокроусовский р-н, с. Мокроусово, ул. Советская, д.27</t>
  </si>
  <si>
    <t>Каргапольский р-н, р.п. Каргаполье, ул. Клубная, д.1 к.А</t>
  </si>
  <si>
    <t>Шатровский р-н, с. Шатрово, ул. Федосеева, д.60 к.а</t>
  </si>
  <si>
    <t>Далматовский р-н, г. Далматово, ул. Советская, д.166</t>
  </si>
  <si>
    <t>Катайский р-н, г. Катайск, ул. Ленина, д.198</t>
  </si>
  <si>
    <t>Белозерский р-н, с. Белозерское, ул. Попова, д.25</t>
  </si>
  <si>
    <t>МО</t>
  </si>
  <si>
    <t>Мишкинский р-н, с. Кирово, ул. Советская, д.104</t>
  </si>
  <si>
    <t>г. Серов, ул. Заславского, д.15/6</t>
  </si>
  <si>
    <t>Доля заведенных БО</t>
  </si>
  <si>
    <t>28.12.2024 (суббота) Рекомендации ЦА: режим пятницы</t>
  </si>
  <si>
    <t>28.12.2024 (суббота) Заведено в ИУРР</t>
  </si>
  <si>
    <t>29.12.2024 (воскресенье) Заведено в ИУРР</t>
  </si>
  <si>
    <t xml:space="preserve">Рекомендации ЦА: выходной, работают дежурные офисы </t>
  </si>
  <si>
    <t xml:space="preserve">Рекомендации ЦА: выходной, работают минимум Г1 и Г2 -1ВСП, в т.ч.  дежурные офисы </t>
  </si>
  <si>
    <t>29.12.2024 (воскресенье)
Рекомендации ЦА: режим воскресенья</t>
  </si>
  <si>
    <t>30.12.2024 (понедельник)
Рекомендации ЦА: режим субботы</t>
  </si>
  <si>
    <r>
      <t xml:space="preserve">30.12.2024 (понедельник)
</t>
    </r>
    <r>
      <rPr>
        <b/>
        <sz val="9"/>
        <color rgb="FF000000"/>
        <rFont val="Times New Roman"/>
        <family val="1"/>
        <charset val="204"/>
      </rPr>
      <t xml:space="preserve">
Заведено в ИУРР</t>
    </r>
  </si>
  <si>
    <t>Рекомендации ЦА: Не менее 50% от режима субботы</t>
  </si>
  <si>
    <t>Рекомендации ЦА: Не менее 20% от режима субботы</t>
  </si>
  <si>
    <t>-</t>
  </si>
  <si>
    <t>01.01.2025 (среда) 
Праздник</t>
  </si>
  <si>
    <t xml:space="preserve">31.12.2024(вторник)
Перенос выходного дня
</t>
  </si>
  <si>
    <t>02.01.2025 (четверг)
Праздник</t>
  </si>
  <si>
    <t>03.01.2025 (пятница)
Праздник</t>
  </si>
  <si>
    <t>04.01.2025 (суббота)
Праздник</t>
  </si>
  <si>
    <t>05.01.2025 (воскресенье)
Праздник</t>
  </si>
  <si>
    <t xml:space="preserve">07.01.2025 (вторник)
Праздник
</t>
  </si>
  <si>
    <t>08.01.2025 (среда) 
Рекомендации ЦА: 
режим субботы
Праздник</t>
  </si>
  <si>
    <t>06.01.2025 (понедельник)
Рекомендации ЦА: 
режим субботы
Праздник</t>
  </si>
  <si>
    <t>ВИП ВСП</t>
  </si>
  <si>
    <t>Лебяжьевский р-н, с. Лопатки, ул. Карла Маркса, д.61</t>
  </si>
  <si>
    <t>01.01.2025 (среда) 
выходной во всех ВСП</t>
  </si>
  <si>
    <t>29.12.2024 (воскресенье) Работают ВСП, чей график предусматривает работу в воскресенье</t>
  </si>
  <si>
    <t>30.12.2024 (понедельник)
Работают ВСП, чей график предусматривает работу в субботу</t>
  </si>
  <si>
    <t>04.01.2025 (суббота)
Работает не менее 50% ВСП от  работающих в субботу</t>
  </si>
  <si>
    <t>03.01.2025 (пятница)
Работает не менее 20% ВСП  от работающих в субботу</t>
  </si>
  <si>
    <t>05.01.2025 (воскресенье)
Работает не менее 50% ВСП от  работающих в субботу</t>
  </si>
  <si>
    <t>06.01.2025 (понедельник)
Работают ВСП, чей график предусматривает работу в субботу</t>
  </si>
  <si>
    <t xml:space="preserve">02.01.2025 (четверг)
работают  минимум по 1  ВСП в городах 1 млн и 500+ в т.ч. дежурные* </t>
  </si>
  <si>
    <t>7003/0393</t>
  </si>
  <si>
    <t>7003/0419</t>
  </si>
  <si>
    <t>7003/0438</t>
  </si>
  <si>
    <t>7003/0444</t>
  </si>
  <si>
    <t>7003/0503</t>
  </si>
  <si>
    <t>7003/0537</t>
  </si>
  <si>
    <t>7003/0570</t>
  </si>
  <si>
    <t>7003/0659</t>
  </si>
  <si>
    <t>7003/0691</t>
  </si>
  <si>
    <t>7003/0751</t>
  </si>
  <si>
    <t>7003/0760</t>
  </si>
  <si>
    <t>7003/0875</t>
  </si>
  <si>
    <t>7003/0878</t>
  </si>
  <si>
    <t>7003/0884</t>
  </si>
  <si>
    <t>5940/0171</t>
  </si>
  <si>
    <t>5940/0117</t>
  </si>
  <si>
    <t>5940/0138</t>
  </si>
  <si>
    <t>5940/052</t>
  </si>
  <si>
    <t>5940/057</t>
  </si>
  <si>
    <t>8597/0109</t>
  </si>
  <si>
    <t>8597/0205</t>
  </si>
  <si>
    <t>8597/0233</t>
  </si>
  <si>
    <t>8597/0275</t>
  </si>
  <si>
    <t>8597/0345</t>
  </si>
  <si>
    <t>8597/0561</t>
  </si>
  <si>
    <t xml:space="preserve">8369/05 </t>
  </si>
  <si>
    <t>8598/0197</t>
  </si>
  <si>
    <t>8598/0172</t>
  </si>
  <si>
    <t>8598/0176</t>
  </si>
  <si>
    <t>8598/0214</t>
  </si>
  <si>
    <t>8598/0233</t>
  </si>
  <si>
    <t>8598/0349</t>
  </si>
  <si>
    <t>8598/0595</t>
  </si>
  <si>
    <t>8598/0630</t>
  </si>
  <si>
    <t>8598/0687</t>
  </si>
  <si>
    <t>8598/0699</t>
  </si>
  <si>
    <t>8598/0724</t>
  </si>
  <si>
    <t>8599/045</t>
  </si>
  <si>
    <t>Кол-во ВСП</t>
  </si>
  <si>
    <t>ВСП</t>
  </si>
  <si>
    <t xml:space="preserve">ГОСБ </t>
  </si>
  <si>
    <t>8647/026</t>
  </si>
  <si>
    <t>8647/0118</t>
  </si>
  <si>
    <t>№ п/п</t>
  </si>
  <si>
    <t xml:space="preserve">Резерв  </t>
  </si>
  <si>
    <t>8647/0113</t>
  </si>
  <si>
    <t>1 (8598/0215)</t>
  </si>
  <si>
    <t xml:space="preserve">31.12.2024 (вторник)
выходной день во всех ВСП, кроме дежурных*
</t>
  </si>
  <si>
    <t xml:space="preserve">07.01.2025 (вторник)
Выходной во всех ВСП, кроме дежурных*
</t>
  </si>
  <si>
    <t>07.03.2024 (пятница) Заведено в ИУРР</t>
  </si>
  <si>
    <t xml:space="preserve">
Заведено в ИУРР
БО</t>
  </si>
  <si>
    <t xml:space="preserve">
Обычный режим в воскресенье</t>
  </si>
  <si>
    <t xml:space="preserve">09.01.2025 (четверг)
Работают ВСП, чей график предусматривает работу в четверг
</t>
  </si>
  <si>
    <t xml:space="preserve">10.01.2025 (пятница)
Работают ВСП, чей график предусматривает работу в пятницу
</t>
  </si>
  <si>
    <t xml:space="preserve">08.01.2025 
(среда)
Работают ВСП, чей график предусматривает работу в субботу
</t>
  </si>
  <si>
    <t xml:space="preserve">01.03.2024 (суббота)
</t>
  </si>
  <si>
    <t>08.03.2025 (суббота)
Рекомендации ЦА: 
работают субботние ВСП режим субботы</t>
  </si>
  <si>
    <t>09.03.2025 (воскресенье)
Рекомендации ЦА: 
режим воскресенья</t>
  </si>
  <si>
    <t>08.03.2025 (суббота)
Заведено в ИУРР с причиной "Дежурное ВСП в праздник"</t>
  </si>
  <si>
    <t>09.03.2025 (воскресенье)
Рекомендации ЦА: обычный режим для воскресенья
Заведено в ИУРР</t>
  </si>
  <si>
    <t>22.02.2025 (суббота) Заведено в ИУРР</t>
  </si>
  <si>
    <t>22.02.2025 (суббота)
Рекомендации ЦА: режим субботы</t>
  </si>
  <si>
    <t xml:space="preserve">Рекомендации </t>
  </si>
  <si>
    <t xml:space="preserve">23.02.2025 (воскресенье)
ЦА:
работают вокресные ВСП по режиму воскресенья </t>
  </si>
  <si>
    <t xml:space="preserve">01.05.2025 (четверг)
ЦА:
работают дежурные ВСП* </t>
  </si>
  <si>
    <t xml:space="preserve">02.05.2025 (пятница)
Рекомендации ЦА: работают  минимум по 2  ВСП в городах 1 млн и 1 в 500+, в т.ч. дежурные* </t>
  </si>
  <si>
    <t xml:space="preserve">08.05.2024 (четверг)
Рекомендации ЦА: работают  минимум по 4  ВСП в городах 1 млн и 2 в 500+, в т.ч. дежурные* </t>
  </si>
  <si>
    <t xml:space="preserve">09.05.2025 (пятница)
ЦА:
работают дежурные ВСП* </t>
  </si>
  <si>
    <t xml:space="preserve">
суббота
за образец принято 19.04.2025</t>
  </si>
  <si>
    <t xml:space="preserve">
Воскресенье
за образец принято 20.04.2025</t>
  </si>
  <si>
    <t>Откр на 30 мин раньше</t>
  </si>
  <si>
    <t xml:space="preserve">
03.05.2025 
(суббота)
Обычный режим в субботу
</t>
  </si>
  <si>
    <t xml:space="preserve">04.05.2025 (воскресенье)
Обычный режим в воскресенье 
</t>
  </si>
  <si>
    <t xml:space="preserve">
10.05.2025 
(суббота)
Обычный режим в субботу
</t>
  </si>
  <si>
    <t xml:space="preserve">11.05.2025 (воскресенье)
Обычный режим в воскресенье 
</t>
  </si>
  <si>
    <t>Факт</t>
  </si>
  <si>
    <t>Доля ВСП с ранним откр</t>
  </si>
  <si>
    <t>Башкирское</t>
  </si>
  <si>
    <t>Западно-Сибирское</t>
  </si>
  <si>
    <t>Курганское</t>
  </si>
  <si>
    <t>Свердловское</t>
  </si>
  <si>
    <t>Челябинское</t>
  </si>
  <si>
    <t>Югорское</t>
  </si>
  <si>
    <t>Ямало-Ненецкое</t>
  </si>
  <si>
    <t>Итого</t>
  </si>
  <si>
    <t>12.05.2025 (понедельник)
Рекомендации ЦА: 
открытие на 30 мин раньше**</t>
  </si>
  <si>
    <t>05.05.2025 (понедельник)
Рекомендации ЦА: 
открытие на 30 мин раньше**</t>
  </si>
  <si>
    <t>Шумихинский р-н, с. Галкино, ул. Красноармейская, д.13</t>
  </si>
  <si>
    <t>Целинный р-н, с. Половинное, ул. Советская, д.62</t>
  </si>
  <si>
    <t>Макушинский р-н, с. Пионерское, ул. Советская, д.11</t>
  </si>
  <si>
    <t>Юргамышский р-н, с. Кипель, ул. Советская, д.35</t>
  </si>
  <si>
    <t>Шадринский р-н, с. Коврига, ул. Барыкина, д.34 к.а</t>
  </si>
  <si>
    <t>Пн | Вт | Ср | Чт</t>
  </si>
  <si>
    <t>Пн | Чт</t>
  </si>
  <si>
    <t>Пн | Ср</t>
  </si>
  <si>
    <t>Пн</t>
  </si>
  <si>
    <t>Пн | Вт | Ср | Чт | Пт</t>
  </si>
  <si>
    <t>Ср | Чт</t>
  </si>
  <si>
    <t>Вт | Ср | Чт | Пт</t>
  </si>
  <si>
    <t>Вт</t>
  </si>
  <si>
    <t>Вт | Ср | Чт | Пт | Сб</t>
  </si>
  <si>
    <t>Вт | Чт | Пт</t>
  </si>
  <si>
    <t>Пн | Ср | Пт</t>
  </si>
  <si>
    <t>Пн | Вт | Ср | Пт</t>
  </si>
  <si>
    <t>Пн | Чт | Пт</t>
  </si>
  <si>
    <t>Пн | Пт</t>
  </si>
  <si>
    <t>Вт | Ср</t>
  </si>
  <si>
    <t>Пн | Вт</t>
  </si>
  <si>
    <t>Вт | Ср | Чт</t>
  </si>
  <si>
    <t xml:space="preserve">Вт | Ср | Чт </t>
  </si>
  <si>
    <t xml:space="preserve">Ср </t>
  </si>
  <si>
    <t>Пт</t>
  </si>
  <si>
    <t xml:space="preserve">Вт | Чт </t>
  </si>
  <si>
    <t>Пн | Вт | Ср | Чт | Пт | Сб</t>
  </si>
  <si>
    <t xml:space="preserve">Пн | Вт | Ср </t>
  </si>
  <si>
    <t xml:space="preserve">Вт | Ср | Пт </t>
  </si>
  <si>
    <t>Пн | Вт | Чт | Пт</t>
  </si>
  <si>
    <t>Пн | Вт | Пт</t>
  </si>
  <si>
    <t>Режим работы</t>
  </si>
  <si>
    <t xml:space="preserve">Время начала работы ВСП </t>
  </si>
  <si>
    <t>Время окончания работы ВСП</t>
  </si>
  <si>
    <t>8 (800) 555-55-50</t>
  </si>
  <si>
    <t>Телефон Call-центра</t>
  </si>
  <si>
    <t>Перечень пунктов регистрации банковских карт в качестве карты жителя Курганской области (ПАО "Сбербанк России")</t>
  </si>
  <si>
    <t>Приложение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</si>
</sst>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h:mm;@"/>
  </numFmts>
  <fonts count="27">
    <font>
      <sz val="12"/>
      <color theme="1"/>
      <name val="Times New Roman"/>
      <family val="2"/>
      <charset val="204"/>
    </font>
    <font>
      <sz val="12"/>
      <color rgb="FFFF0000"/>
      <name val="Times New Roman"/>
      <family val="2"/>
      <charset val="204"/>
    </font>
    <font>
      <b/>
      <sz val="9"/>
      <color rgb="FF000000"/>
      <name val="Times New Roman"/>
      <family val="1"/>
      <charset val="204"/>
    </font>
    <font>
      <b/>
      <sz val="9"/>
      <color rgb="FFFF0000"/>
      <name val="Times New Roman"/>
      <family val="2"/>
      <charset val="204"/>
    </font>
    <font>
      <sz val="9"/>
      <color rgb="FF000000"/>
      <name val="Times New Roman"/>
      <family val="1"/>
      <charset val="204"/>
    </font>
    <font>
      <sz val="9"/>
      <color rgb="FFFF0000"/>
      <name val="Times New Roman"/>
      <family val="2"/>
      <charset val="204"/>
    </font>
    <font>
      <sz val="9"/>
      <name val="Times New Roman"/>
      <family val="2"/>
      <charset val="204"/>
    </font>
    <font>
      <sz val="9"/>
      <color rgb="FFFF0000"/>
      <name val="Times New Roman"/>
      <family val="1"/>
      <charset val="204"/>
    </font>
    <font>
      <b/>
      <sz val="9"/>
      <color rgb="FFFF0000"/>
      <name val="Times New Roman"/>
      <family val="1"/>
      <charset val="204"/>
    </font>
    <font>
      <sz val="12"/>
      <color theme="1"/>
      <name val="Times New Roman"/>
      <family val="2"/>
      <charset val="204"/>
    </font>
    <font>
      <b/>
      <sz val="9"/>
      <name val="Times New Roman"/>
      <family val="2"/>
      <charset val="204"/>
    </font>
    <font>
      <sz val="9"/>
      <color theme="1"/>
      <name val="Times New Roman"/>
      <family val="2"/>
      <charset val="204"/>
    </font>
    <font>
      <b/>
      <sz val="9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1F497D"/>
      <name val="Calibri"/>
      <family val="2"/>
      <charset val="204"/>
    </font>
    <font>
      <b/>
      <sz val="12"/>
      <color theme="1"/>
      <name val="Times New Roman"/>
      <family val="2"/>
      <charset val="204"/>
    </font>
    <font>
      <b/>
      <sz val="9"/>
      <color rgb="FF000000"/>
      <name val="SB Sans Text"/>
      <family val="2"/>
      <charset val="204"/>
    </font>
    <font>
      <sz val="9"/>
      <color rgb="FF000000"/>
      <name val="SB Sans Text"/>
      <family val="2"/>
      <charset val="204"/>
    </font>
    <font>
      <sz val="9"/>
      <name val="SB Sans Text"/>
      <family val="2"/>
      <charset val="204"/>
    </font>
    <font>
      <sz val="8"/>
      <color rgb="FF000000"/>
      <name val="SB Sans Text"/>
      <family val="2"/>
      <charset val="204"/>
    </font>
    <font>
      <b/>
      <sz val="8"/>
      <color rgb="FF000000"/>
      <name val="SB Sans Text"/>
      <family val="2"/>
      <charset val="204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b/>
      <sz val="10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E2EFDA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9" fontId="9" fillId="0" borderId="0" applyFont="0" applyFill="0" applyBorder="0" applyAlignment="0" applyProtection="0"/>
  </cellStyleXfs>
  <cellXfs count="138">
    <xf numFmtId="0" fontId="0" fillId="0" borderId="0" xfId="0"/>
    <xf numFmtId="0" fontId="0" fillId="0" borderId="0" xfId="0" applyFill="1"/>
    <xf numFmtId="0" fontId="0" fillId="0" borderId="0" xfId="0"/>
    <xf numFmtId="14" fontId="2" fillId="3" borderId="1" xfId="0" applyNumberFormat="1" applyFont="1" applyFill="1" applyBorder="1" applyAlignment="1">
      <alignment horizontal="center" vertical="center"/>
    </xf>
    <xf numFmtId="14" fontId="2" fillId="2" borderId="1" xfId="0" applyNumberFormat="1" applyFont="1" applyFill="1" applyBorder="1" applyAlignment="1">
      <alignment horizontal="center" vertical="center" wrapText="1"/>
    </xf>
    <xf numFmtId="14" fontId="3" fillId="2" borderId="1" xfId="0" applyNumberFormat="1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1" fontId="4" fillId="0" borderId="1" xfId="0" applyNumberFormat="1" applyFont="1" applyBorder="1" applyAlignment="1">
      <alignment horizontal="right" vertical="center"/>
    </xf>
    <xf numFmtId="1" fontId="5" fillId="0" borderId="1" xfId="0" applyNumberFormat="1" applyFont="1" applyBorder="1" applyAlignment="1">
      <alignment horizontal="right" vertical="center"/>
    </xf>
    <xf numFmtId="0" fontId="7" fillId="0" borderId="1" xfId="0" applyFont="1" applyBorder="1" applyAlignment="1">
      <alignment horizontal="right" vertical="center"/>
    </xf>
    <xf numFmtId="0" fontId="4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right" vertical="center"/>
    </xf>
    <xf numFmtId="1" fontId="4" fillId="0" borderId="1" xfId="0" applyNumberFormat="1" applyFont="1" applyFill="1" applyBorder="1" applyAlignment="1">
      <alignment horizontal="right" vertical="center"/>
    </xf>
    <xf numFmtId="1" fontId="5" fillId="0" borderId="1" xfId="0" applyNumberFormat="1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right" vertical="center"/>
    </xf>
    <xf numFmtId="0" fontId="6" fillId="0" borderId="1" xfId="0" applyFont="1" applyBorder="1" applyAlignment="1">
      <alignment horizontal="right" vertical="center"/>
    </xf>
    <xf numFmtId="0" fontId="2" fillId="2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right" vertical="center"/>
    </xf>
    <xf numFmtId="0" fontId="8" fillId="2" borderId="1" xfId="0" applyFont="1" applyFill="1" applyBorder="1" applyAlignment="1">
      <alignment horizontal="right" vertical="center"/>
    </xf>
    <xf numFmtId="1" fontId="2" fillId="2" borderId="1" xfId="0" applyNumberFormat="1" applyFont="1" applyFill="1" applyBorder="1" applyAlignment="1">
      <alignment horizontal="right" vertical="center"/>
    </xf>
    <xf numFmtId="1" fontId="8" fillId="2" borderId="1" xfId="0" applyNumberFormat="1" applyFont="1" applyFill="1" applyBorder="1" applyAlignment="1">
      <alignment horizontal="right" vertical="center"/>
    </xf>
    <xf numFmtId="0" fontId="1" fillId="0" borderId="0" xfId="0" applyFont="1"/>
    <xf numFmtId="0" fontId="6" fillId="2" borderId="3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right" vertical="center"/>
    </xf>
    <xf numFmtId="9" fontId="6" fillId="0" borderId="1" xfId="1" applyFont="1" applyBorder="1" applyAlignment="1">
      <alignment horizontal="right" vertical="center"/>
    </xf>
    <xf numFmtId="0" fontId="6" fillId="0" borderId="1" xfId="0" applyFont="1" applyFill="1" applyBorder="1" applyAlignment="1">
      <alignment horizontal="right" vertical="center"/>
    </xf>
    <xf numFmtId="1" fontId="6" fillId="0" borderId="1" xfId="0" applyNumberFormat="1" applyFont="1" applyFill="1" applyBorder="1" applyAlignment="1">
      <alignment horizontal="right" vertical="center"/>
    </xf>
    <xf numFmtId="0" fontId="10" fillId="2" borderId="1" xfId="0" applyFont="1" applyFill="1" applyBorder="1" applyAlignment="1">
      <alignment horizontal="right" vertical="center"/>
    </xf>
    <xf numFmtId="1" fontId="10" fillId="2" borderId="1" xfId="0" applyNumberFormat="1" applyFont="1" applyFill="1" applyBorder="1" applyAlignment="1">
      <alignment horizontal="right" vertical="center"/>
    </xf>
    <xf numFmtId="0" fontId="0" fillId="0" borderId="0" xfId="0" applyFill="1" applyAlignment="1">
      <alignment horizontal="left"/>
    </xf>
    <xf numFmtId="0" fontId="0" fillId="0" borderId="0" xfId="0" applyNumberFormat="1" applyFill="1"/>
    <xf numFmtId="0" fontId="4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9" fontId="11" fillId="0" borderId="1" xfId="1" applyFont="1" applyBorder="1"/>
    <xf numFmtId="9" fontId="12" fillId="2" borderId="1" xfId="1" applyFont="1" applyFill="1" applyBorder="1"/>
    <xf numFmtId="0" fontId="4" fillId="4" borderId="1" xfId="0" applyFont="1" applyFill="1" applyBorder="1" applyAlignment="1">
      <alignment horizontal="right" vertical="center"/>
    </xf>
    <xf numFmtId="0" fontId="4" fillId="4" borderId="1" xfId="0" applyFont="1" applyFill="1" applyBorder="1" applyAlignment="1">
      <alignment vertical="center"/>
    </xf>
    <xf numFmtId="1" fontId="6" fillId="4" borderId="1" xfId="0" applyNumberFormat="1" applyFont="1" applyFill="1" applyBorder="1" applyAlignment="1">
      <alignment horizontal="right" vertical="center"/>
    </xf>
    <xf numFmtId="9" fontId="10" fillId="2" borderId="3" xfId="1" applyFont="1" applyFill="1" applyBorder="1" applyAlignment="1">
      <alignment horizontal="right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1" fontId="4" fillId="4" borderId="1" xfId="0" applyNumberFormat="1" applyFont="1" applyFill="1" applyBorder="1" applyAlignment="1">
      <alignment horizontal="right" vertical="center"/>
    </xf>
    <xf numFmtId="9" fontId="4" fillId="0" borderId="1" xfId="1" applyFont="1" applyFill="1" applyBorder="1" applyAlignment="1">
      <alignment horizontal="right" vertical="center"/>
    </xf>
    <xf numFmtId="9" fontId="2" fillId="2" borderId="1" xfId="1" applyFont="1" applyFill="1" applyBorder="1" applyAlignment="1">
      <alignment horizontal="right" vertical="center"/>
    </xf>
    <xf numFmtId="0" fontId="4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1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center" vertical="center"/>
    </xf>
    <xf numFmtId="1" fontId="6" fillId="0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1" fontId="10" fillId="2" borderId="1" xfId="0" applyNumberFormat="1" applyFont="1" applyFill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13" fillId="5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vertical="center"/>
    </xf>
    <xf numFmtId="14" fontId="14" fillId="0" borderId="1" xfId="0" applyNumberFormat="1" applyFont="1" applyBorder="1" applyAlignment="1">
      <alignment vertical="center"/>
    </xf>
    <xf numFmtId="1" fontId="0" fillId="0" borderId="1" xfId="0" applyNumberFormat="1" applyBorder="1"/>
    <xf numFmtId="0" fontId="0" fillId="0" borderId="1" xfId="0" applyBorder="1"/>
    <xf numFmtId="0" fontId="13" fillId="5" borderId="1" xfId="0" applyFont="1" applyFill="1" applyBorder="1" applyAlignment="1">
      <alignment horizontal="right" vertical="center" wrapText="1"/>
    </xf>
    <xf numFmtId="0" fontId="13" fillId="5" borderId="1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1" fontId="6" fillId="0" borderId="1" xfId="0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1" fontId="5" fillId="4" borderId="1" xfId="0" applyNumberFormat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vertical="center"/>
    </xf>
    <xf numFmtId="0" fontId="16" fillId="0" borderId="7" xfId="0" applyFont="1" applyFill="1" applyBorder="1" applyAlignment="1">
      <alignment horizontal="left"/>
    </xf>
    <xf numFmtId="0" fontId="16" fillId="0" borderId="7" xfId="0" applyNumberFormat="1" applyFont="1" applyFill="1" applyBorder="1"/>
    <xf numFmtId="0" fontId="18" fillId="0" borderId="1" xfId="0" applyFont="1" applyBorder="1" applyAlignment="1">
      <alignment vertical="center"/>
    </xf>
    <xf numFmtId="0" fontId="18" fillId="0" borderId="1" xfId="0" applyFont="1" applyFill="1" applyBorder="1" applyAlignment="1">
      <alignment vertical="center"/>
    </xf>
    <xf numFmtId="0" fontId="17" fillId="0" borderId="1" xfId="0" applyFont="1" applyFill="1" applyBorder="1" applyAlignment="1">
      <alignment vertical="center"/>
    </xf>
    <xf numFmtId="0" fontId="20" fillId="0" borderId="3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1" fontId="19" fillId="4" borderId="1" xfId="0" applyNumberFormat="1" applyFont="1" applyFill="1" applyBorder="1" applyAlignment="1">
      <alignment horizontal="center" vertical="center"/>
    </xf>
    <xf numFmtId="1" fontId="19" fillId="0" borderId="1" xfId="0" applyNumberFormat="1" applyFont="1" applyBorder="1" applyAlignment="1">
      <alignment horizontal="center" vertical="center"/>
    </xf>
    <xf numFmtId="1" fontId="19" fillId="0" borderId="1" xfId="0" applyNumberFormat="1" applyFont="1" applyFill="1" applyBorder="1" applyAlignment="1">
      <alignment horizontal="center" vertical="center"/>
    </xf>
    <xf numFmtId="9" fontId="19" fillId="0" borderId="1" xfId="1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1" fontId="17" fillId="0" borderId="1" xfId="0" applyNumberFormat="1" applyFont="1" applyFill="1" applyBorder="1" applyAlignment="1">
      <alignment horizontal="center" vertical="center"/>
    </xf>
    <xf numFmtId="9" fontId="17" fillId="0" borderId="1" xfId="1" applyFont="1" applyFill="1" applyBorder="1" applyAlignment="1">
      <alignment horizontal="center" vertical="center"/>
    </xf>
    <xf numFmtId="0" fontId="22" fillId="0" borderId="0" xfId="0" applyFont="1"/>
    <xf numFmtId="164" fontId="22" fillId="0" borderId="0" xfId="0" applyNumberFormat="1" applyFont="1"/>
    <xf numFmtId="0" fontId="23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/>
    </xf>
    <xf numFmtId="14" fontId="2" fillId="3" borderId="3" xfId="0" applyNumberFormat="1" applyFont="1" applyFill="1" applyBorder="1" applyAlignment="1">
      <alignment horizontal="center" vertical="center"/>
    </xf>
    <xf numFmtId="14" fontId="2" fillId="3" borderId="4" xfId="0" applyNumberFormat="1" applyFont="1" applyFill="1" applyBorder="1" applyAlignment="1">
      <alignment horizontal="center" vertical="center"/>
    </xf>
    <xf numFmtId="14" fontId="2" fillId="3" borderId="2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4" fontId="2" fillId="2" borderId="3" xfId="0" applyNumberFormat="1" applyFont="1" applyFill="1" applyBorder="1" applyAlignment="1">
      <alignment horizontal="center" vertical="center" wrapText="1"/>
    </xf>
    <xf numFmtId="14" fontId="2" fillId="2" borderId="4" xfId="0" applyNumberFormat="1" applyFont="1" applyFill="1" applyBorder="1" applyAlignment="1">
      <alignment horizontal="center" vertical="center" wrapText="1"/>
    </xf>
    <xf numFmtId="14" fontId="2" fillId="2" borderId="2" xfId="0" applyNumberFormat="1" applyFont="1" applyFill="1" applyBorder="1" applyAlignment="1">
      <alignment horizontal="center" vertical="center" wrapText="1"/>
    </xf>
    <xf numFmtId="14" fontId="3" fillId="2" borderId="3" xfId="0" applyNumberFormat="1" applyFont="1" applyFill="1" applyBorder="1" applyAlignment="1">
      <alignment horizontal="center" vertical="center" wrapText="1"/>
    </xf>
    <xf numFmtId="14" fontId="3" fillId="2" borderId="4" xfId="0" applyNumberFormat="1" applyFont="1" applyFill="1" applyBorder="1" applyAlignment="1">
      <alignment horizontal="center" vertical="center" wrapText="1"/>
    </xf>
    <xf numFmtId="14" fontId="3" fillId="2" borderId="2" xfId="0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14" fontId="17" fillId="0" borderId="1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14" fontId="21" fillId="0" borderId="1" xfId="0" applyNumberFormat="1" applyFont="1" applyFill="1" applyBorder="1" applyAlignment="1">
      <alignment horizontal="center" vertical="center" wrapText="1"/>
    </xf>
    <xf numFmtId="14" fontId="17" fillId="0" borderId="3" xfId="0" applyNumberFormat="1" applyFont="1" applyFill="1" applyBorder="1" applyAlignment="1">
      <alignment horizontal="center" vertical="center" wrapText="1"/>
    </xf>
    <xf numFmtId="14" fontId="17" fillId="0" borderId="4" xfId="0" applyNumberFormat="1" applyFont="1" applyFill="1" applyBorder="1" applyAlignment="1">
      <alignment horizontal="center" vertical="center" wrapText="1"/>
    </xf>
    <xf numFmtId="14" fontId="17" fillId="0" borderId="2" xfId="0" applyNumberFormat="1" applyFont="1" applyFill="1" applyBorder="1" applyAlignment="1">
      <alignment horizontal="center" vertical="center" wrapText="1"/>
    </xf>
    <xf numFmtId="14" fontId="2" fillId="2" borderId="5" xfId="0" applyNumberFormat="1" applyFont="1" applyFill="1" applyBorder="1" applyAlignment="1">
      <alignment horizontal="center" vertical="center" wrapText="1"/>
    </xf>
    <xf numFmtId="14" fontId="2" fillId="2" borderId="6" xfId="0" applyNumberFormat="1" applyFont="1" applyFill="1" applyBorder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164" fontId="25" fillId="0" borderId="0" xfId="0" applyNumberFormat="1" applyFont="1"/>
    <xf numFmtId="0" fontId="26" fillId="4" borderId="1" xfId="0" applyFont="1" applyFill="1" applyBorder="1" applyAlignment="1">
      <alignment horizontal="center" vertical="center" wrapText="1"/>
    </xf>
    <xf numFmtId="164" fontId="26" fillId="4" borderId="1" xfId="0" applyNumberFormat="1" applyFont="1" applyFill="1" applyBorder="1" applyAlignment="1">
      <alignment horizontal="center" vertical="center" wrapText="1"/>
    </xf>
    <xf numFmtId="0" fontId="24" fillId="0" borderId="1" xfId="0" applyFont="1" applyBorder="1"/>
    <xf numFmtId="0" fontId="24" fillId="0" borderId="1" xfId="0" applyFont="1" applyBorder="1" applyAlignment="1">
      <alignment horizontal="center"/>
    </xf>
    <xf numFmtId="164" fontId="24" fillId="0" borderId="1" xfId="0" applyNumberFormat="1" applyFont="1" applyBorder="1"/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connections" Target="connection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14</xdr:row>
      <xdr:rowOff>47626</xdr:rowOff>
    </xdr:from>
    <xdr:to>
      <xdr:col>16</xdr:col>
      <xdr:colOff>295275</xdr:colOff>
      <xdr:row>16</xdr:row>
      <xdr:rowOff>86412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095751"/>
          <a:ext cx="5657850" cy="43883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119"/>
  <sheetViews>
    <sheetView showGridLines="0" tabSelected="1" zoomScale="85" zoomScaleNormal="85" workbookViewId="0">
      <pane ySplit="6" topLeftCell="A7" activePane="bottomLeft" state="frozen"/>
      <selection pane="bottomLeft"/>
    </sheetView>
  </sheetViews>
  <sheetFormatPr defaultColWidth="8.75" defaultRowHeight="12.75"/>
  <cols>
    <col min="1" max="1" width="18" style="97" bestFit="1" customWidth="1"/>
    <col min="2" max="2" width="49.875" style="97" bestFit="1" customWidth="1"/>
    <col min="3" max="3" width="19.75" style="100" bestFit="1" customWidth="1"/>
    <col min="4" max="8" width="13.875" style="98" customWidth="1"/>
    <col min="9" max="16384" width="8.75" style="97"/>
  </cols>
  <sheetData>
    <row r="2" spans="1:8" ht="15">
      <c r="H2" s="132" t="s">
        <v>448</v>
      </c>
    </row>
    <row r="4" spans="1:8" ht="15">
      <c r="A4" s="131" t="s">
        <v>447</v>
      </c>
      <c r="B4" s="131"/>
      <c r="C4" s="131"/>
      <c r="D4" s="131"/>
      <c r="E4" s="131"/>
      <c r="F4" s="131"/>
      <c r="G4" s="131"/>
      <c r="H4" s="131"/>
    </row>
    <row r="6" spans="1:8" s="99" customFormat="1" ht="51">
      <c r="A6" s="133" t="s">
        <v>0</v>
      </c>
      <c r="B6" s="133" t="s">
        <v>1</v>
      </c>
      <c r="C6" s="133" t="s">
        <v>442</v>
      </c>
      <c r="D6" s="134" t="s">
        <v>443</v>
      </c>
      <c r="E6" s="134" t="s">
        <v>444</v>
      </c>
      <c r="F6" s="134" t="s">
        <v>2</v>
      </c>
      <c r="G6" s="134" t="s">
        <v>3</v>
      </c>
      <c r="H6" s="134" t="s">
        <v>446</v>
      </c>
    </row>
    <row r="7" spans="1:8">
      <c r="A7" s="135" t="s">
        <v>33</v>
      </c>
      <c r="B7" s="135" t="s">
        <v>274</v>
      </c>
      <c r="C7" s="136" t="s">
        <v>420</v>
      </c>
      <c r="D7" s="137">
        <v>0.33333333333333331</v>
      </c>
      <c r="E7" s="137">
        <v>0.67708333333333337</v>
      </c>
      <c r="F7" s="137"/>
      <c r="G7" s="137"/>
      <c r="H7" s="137" t="s">
        <v>445</v>
      </c>
    </row>
    <row r="8" spans="1:8">
      <c r="A8" s="135" t="s">
        <v>111</v>
      </c>
      <c r="B8" s="135" t="s">
        <v>247</v>
      </c>
      <c r="C8" s="136" t="s">
        <v>432</v>
      </c>
      <c r="D8" s="137">
        <v>0.3125</v>
      </c>
      <c r="E8" s="137">
        <v>0.64583333333333337</v>
      </c>
      <c r="F8" s="137">
        <v>0.5</v>
      </c>
      <c r="G8" s="137">
        <v>0.54166666666666663</v>
      </c>
      <c r="H8" s="137" t="s">
        <v>445</v>
      </c>
    </row>
    <row r="9" spans="1:8">
      <c r="A9" s="135" t="s">
        <v>109</v>
      </c>
      <c r="B9" s="135" t="s">
        <v>289</v>
      </c>
      <c r="C9" s="136" t="s">
        <v>420</v>
      </c>
      <c r="D9" s="137">
        <v>0.35416666666666669</v>
      </c>
      <c r="E9" s="137">
        <v>0.69791666666666663</v>
      </c>
      <c r="F9" s="137"/>
      <c r="G9" s="137"/>
      <c r="H9" s="137" t="s">
        <v>445</v>
      </c>
    </row>
    <row r="10" spans="1:8">
      <c r="A10" s="135" t="s">
        <v>110</v>
      </c>
      <c r="B10" s="135" t="s">
        <v>246</v>
      </c>
      <c r="C10" s="136" t="s">
        <v>431</v>
      </c>
      <c r="D10" s="137">
        <v>0.375</v>
      </c>
      <c r="E10" s="137">
        <v>0.51388888888888884</v>
      </c>
      <c r="F10" s="137"/>
      <c r="G10" s="137"/>
      <c r="H10" s="137" t="s">
        <v>445</v>
      </c>
    </row>
    <row r="11" spans="1:8">
      <c r="A11" s="135" t="s">
        <v>25</v>
      </c>
      <c r="B11" s="135" t="s">
        <v>186</v>
      </c>
      <c r="C11" s="136" t="s">
        <v>420</v>
      </c>
      <c r="D11" s="137">
        <v>0.35416666666666669</v>
      </c>
      <c r="E11" s="137">
        <v>0.72916666666666663</v>
      </c>
      <c r="F11" s="137"/>
      <c r="G11" s="137"/>
      <c r="H11" s="137" t="s">
        <v>445</v>
      </c>
    </row>
    <row r="12" spans="1:8">
      <c r="A12" s="135" t="s">
        <v>29</v>
      </c>
      <c r="B12" s="135" t="s">
        <v>190</v>
      </c>
      <c r="C12" s="136" t="s">
        <v>428</v>
      </c>
      <c r="D12" s="137">
        <v>0.35416666666666669</v>
      </c>
      <c r="E12" s="137">
        <v>0.60416666666666663</v>
      </c>
      <c r="F12" s="137">
        <v>0.45833333333333331</v>
      </c>
      <c r="G12" s="137">
        <v>0.5</v>
      </c>
      <c r="H12" s="137" t="s">
        <v>445</v>
      </c>
    </row>
    <row r="13" spans="1:8">
      <c r="A13" s="135" t="s">
        <v>27</v>
      </c>
      <c r="B13" s="135" t="s">
        <v>188</v>
      </c>
      <c r="C13" s="136" t="s">
        <v>417</v>
      </c>
      <c r="D13" s="137">
        <v>0.35416666666666669</v>
      </c>
      <c r="E13" s="137">
        <v>0.59375</v>
      </c>
      <c r="F13" s="137"/>
      <c r="G13" s="137"/>
      <c r="H13" s="137" t="s">
        <v>445</v>
      </c>
    </row>
    <row r="14" spans="1:8">
      <c r="A14" s="135" t="s">
        <v>26</v>
      </c>
      <c r="B14" s="135" t="s">
        <v>187</v>
      </c>
      <c r="C14" s="136" t="s">
        <v>427</v>
      </c>
      <c r="D14" s="137">
        <v>0.35416666666666669</v>
      </c>
      <c r="E14" s="137">
        <v>0.64583333333333337</v>
      </c>
      <c r="F14" s="137">
        <v>0.45833333333333331</v>
      </c>
      <c r="G14" s="137">
        <v>0.5</v>
      </c>
      <c r="H14" s="137" t="s">
        <v>445</v>
      </c>
    </row>
    <row r="15" spans="1:8">
      <c r="A15" s="135" t="s">
        <v>28</v>
      </c>
      <c r="B15" s="135" t="s">
        <v>189</v>
      </c>
      <c r="C15" s="136" t="s">
        <v>417</v>
      </c>
      <c r="D15" s="137">
        <v>0.35416666666666669</v>
      </c>
      <c r="E15" s="137">
        <v>0.60416666666666663</v>
      </c>
      <c r="F15" s="137">
        <v>0.45833333333333331</v>
      </c>
      <c r="G15" s="137">
        <v>0.5</v>
      </c>
      <c r="H15" s="137" t="s">
        <v>445</v>
      </c>
    </row>
    <row r="16" spans="1:8">
      <c r="A16" s="135" t="s">
        <v>103</v>
      </c>
      <c r="B16" s="135" t="s">
        <v>242</v>
      </c>
      <c r="C16" s="136" t="s">
        <v>420</v>
      </c>
      <c r="D16" s="137">
        <v>0.375</v>
      </c>
      <c r="E16" s="137">
        <v>0.75</v>
      </c>
      <c r="F16" s="137"/>
      <c r="G16" s="137"/>
      <c r="H16" s="137" t="s">
        <v>445</v>
      </c>
    </row>
    <row r="17" spans="1:8">
      <c r="A17" s="135" t="s">
        <v>105</v>
      </c>
      <c r="B17" s="135" t="s">
        <v>244</v>
      </c>
      <c r="C17" s="136" t="s">
        <v>420</v>
      </c>
      <c r="D17" s="137">
        <v>0.35416666666666669</v>
      </c>
      <c r="E17" s="137">
        <v>0.72916666666666663</v>
      </c>
      <c r="F17" s="137"/>
      <c r="G17" s="137"/>
      <c r="H17" s="137" t="s">
        <v>445</v>
      </c>
    </row>
    <row r="18" spans="1:8">
      <c r="A18" s="135" t="s">
        <v>107</v>
      </c>
      <c r="B18" s="135" t="s">
        <v>245</v>
      </c>
      <c r="C18" s="136" t="s">
        <v>420</v>
      </c>
      <c r="D18" s="137">
        <v>0.35416666666666669</v>
      </c>
      <c r="E18" s="137">
        <v>0.79166666666666663</v>
      </c>
      <c r="F18" s="137"/>
      <c r="G18" s="137"/>
      <c r="H18" s="137" t="s">
        <v>445</v>
      </c>
    </row>
    <row r="19" spans="1:8">
      <c r="A19" s="135" t="s">
        <v>10</v>
      </c>
      <c r="B19" s="135" t="s">
        <v>172</v>
      </c>
      <c r="C19" s="136" t="s">
        <v>420</v>
      </c>
      <c r="D19" s="137">
        <v>0.375</v>
      </c>
      <c r="E19" s="137">
        <v>0.75</v>
      </c>
      <c r="F19" s="137"/>
      <c r="G19" s="137"/>
      <c r="H19" s="137" t="s">
        <v>445</v>
      </c>
    </row>
    <row r="20" spans="1:8">
      <c r="A20" s="135" t="s">
        <v>84</v>
      </c>
      <c r="B20" s="135" t="s">
        <v>127</v>
      </c>
      <c r="C20" s="136" t="s">
        <v>420</v>
      </c>
      <c r="D20" s="137">
        <v>0.375</v>
      </c>
      <c r="E20" s="137">
        <v>0.75</v>
      </c>
      <c r="F20" s="137"/>
      <c r="G20" s="137"/>
      <c r="H20" s="137" t="s">
        <v>445</v>
      </c>
    </row>
    <row r="21" spans="1:8">
      <c r="A21" s="135" t="s">
        <v>102</v>
      </c>
      <c r="B21" s="135" t="s">
        <v>241</v>
      </c>
      <c r="C21" s="136" t="s">
        <v>437</v>
      </c>
      <c r="D21" s="137">
        <v>0.375</v>
      </c>
      <c r="E21" s="137">
        <v>0.77083333333333337</v>
      </c>
      <c r="F21" s="137"/>
      <c r="G21" s="137"/>
      <c r="H21" s="137" t="s">
        <v>445</v>
      </c>
    </row>
    <row r="22" spans="1:8">
      <c r="A22" s="135" t="s">
        <v>108</v>
      </c>
      <c r="B22" s="135" t="s">
        <v>239</v>
      </c>
      <c r="C22" s="136" t="s">
        <v>437</v>
      </c>
      <c r="D22" s="137">
        <v>0.375</v>
      </c>
      <c r="E22" s="137">
        <v>0.75</v>
      </c>
      <c r="F22" s="137"/>
      <c r="G22" s="137"/>
      <c r="H22" s="137" t="s">
        <v>445</v>
      </c>
    </row>
    <row r="23" spans="1:8">
      <c r="A23" s="135" t="s">
        <v>257</v>
      </c>
      <c r="B23" s="135" t="s">
        <v>250</v>
      </c>
      <c r="C23" s="136" t="s">
        <v>420</v>
      </c>
      <c r="D23" s="137">
        <v>0.39583333333333331</v>
      </c>
      <c r="E23" s="137">
        <v>0.60416666666666663</v>
      </c>
      <c r="F23" s="137"/>
      <c r="G23" s="137"/>
      <c r="H23" s="137" t="s">
        <v>445</v>
      </c>
    </row>
    <row r="24" spans="1:8">
      <c r="A24" s="135" t="s">
        <v>255</v>
      </c>
      <c r="B24" s="135" t="s">
        <v>249</v>
      </c>
      <c r="C24" s="136" t="s">
        <v>420</v>
      </c>
      <c r="D24" s="137">
        <v>0.45833333333333331</v>
      </c>
      <c r="E24" s="137">
        <v>0.58333333333333337</v>
      </c>
      <c r="F24" s="137"/>
      <c r="G24" s="137"/>
      <c r="H24" s="137" t="s">
        <v>445</v>
      </c>
    </row>
    <row r="25" spans="1:8">
      <c r="A25" s="135" t="s">
        <v>104</v>
      </c>
      <c r="B25" s="135" t="s">
        <v>243</v>
      </c>
      <c r="C25" s="136" t="s">
        <v>420</v>
      </c>
      <c r="D25" s="137">
        <v>0.375</v>
      </c>
      <c r="E25" s="137">
        <v>0.75</v>
      </c>
      <c r="F25" s="137"/>
      <c r="G25" s="137"/>
      <c r="H25" s="137" t="s">
        <v>445</v>
      </c>
    </row>
    <row r="26" spans="1:8">
      <c r="A26" s="135" t="s">
        <v>106</v>
      </c>
      <c r="B26" s="135" t="s">
        <v>130</v>
      </c>
      <c r="C26" s="136" t="s">
        <v>420</v>
      </c>
      <c r="D26" s="137">
        <v>0.375</v>
      </c>
      <c r="E26" s="137">
        <v>0.72916666666666663</v>
      </c>
      <c r="F26" s="137"/>
      <c r="G26" s="137"/>
      <c r="H26" s="137" t="s">
        <v>445</v>
      </c>
    </row>
    <row r="27" spans="1:8">
      <c r="A27" s="135" t="s">
        <v>101</v>
      </c>
      <c r="B27" s="135" t="s">
        <v>129</v>
      </c>
      <c r="C27" s="136" t="s">
        <v>420</v>
      </c>
      <c r="D27" s="137">
        <v>0.375</v>
      </c>
      <c r="E27" s="137">
        <v>0.75</v>
      </c>
      <c r="F27" s="137"/>
      <c r="G27" s="137"/>
      <c r="H27" s="137" t="s">
        <v>445</v>
      </c>
    </row>
    <row r="28" spans="1:8">
      <c r="A28" s="135" t="s">
        <v>99</v>
      </c>
      <c r="B28" s="135" t="s">
        <v>238</v>
      </c>
      <c r="C28" s="136" t="s">
        <v>420</v>
      </c>
      <c r="D28" s="137">
        <v>0.375</v>
      </c>
      <c r="E28" s="137">
        <v>0.75</v>
      </c>
      <c r="F28" s="137"/>
      <c r="G28" s="137"/>
      <c r="H28" s="137" t="s">
        <v>445</v>
      </c>
    </row>
    <row r="29" spans="1:8">
      <c r="A29" s="135" t="s">
        <v>100</v>
      </c>
      <c r="B29" s="135" t="s">
        <v>240</v>
      </c>
      <c r="C29" s="136" t="s">
        <v>420</v>
      </c>
      <c r="D29" s="137">
        <v>0.375</v>
      </c>
      <c r="E29" s="137">
        <v>0.75</v>
      </c>
      <c r="F29" s="137"/>
      <c r="G29" s="137"/>
      <c r="H29" s="137" t="s">
        <v>445</v>
      </c>
    </row>
    <row r="30" spans="1:8">
      <c r="A30" s="135" t="s">
        <v>5</v>
      </c>
      <c r="B30" s="135" t="s">
        <v>167</v>
      </c>
      <c r="C30" s="136" t="s">
        <v>420</v>
      </c>
      <c r="D30" s="137">
        <v>0.35416666666666669</v>
      </c>
      <c r="E30" s="137">
        <v>0.72916666666666663</v>
      </c>
      <c r="F30" s="137"/>
      <c r="G30" s="137"/>
      <c r="H30" s="137" t="s">
        <v>445</v>
      </c>
    </row>
    <row r="31" spans="1:8">
      <c r="A31" s="135" t="s">
        <v>35</v>
      </c>
      <c r="B31" s="135" t="s">
        <v>194</v>
      </c>
      <c r="C31" s="136" t="s">
        <v>420</v>
      </c>
      <c r="D31" s="137">
        <v>0.35416666666666669</v>
      </c>
      <c r="E31" s="137">
        <v>0.72916666666666663</v>
      </c>
      <c r="F31" s="137"/>
      <c r="G31" s="137"/>
      <c r="H31" s="137" t="s">
        <v>445</v>
      </c>
    </row>
    <row r="32" spans="1:8">
      <c r="A32" s="135" t="s">
        <v>11</v>
      </c>
      <c r="B32" s="135" t="s">
        <v>173</v>
      </c>
      <c r="C32" s="136" t="s">
        <v>420</v>
      </c>
      <c r="D32" s="137">
        <v>0.375</v>
      </c>
      <c r="E32" s="137">
        <v>0.75</v>
      </c>
      <c r="F32" s="137"/>
      <c r="G32" s="137"/>
      <c r="H32" s="137" t="s">
        <v>445</v>
      </c>
    </row>
    <row r="33" spans="1:8">
      <c r="A33" s="135" t="s">
        <v>59</v>
      </c>
      <c r="B33" s="135" t="s">
        <v>210</v>
      </c>
      <c r="C33" s="136" t="s">
        <v>420</v>
      </c>
      <c r="D33" s="137">
        <v>0.35416666666666669</v>
      </c>
      <c r="E33" s="137">
        <v>0.72916666666666663</v>
      </c>
      <c r="F33" s="137"/>
      <c r="G33" s="137"/>
      <c r="H33" s="137" t="s">
        <v>445</v>
      </c>
    </row>
    <row r="34" spans="1:8">
      <c r="A34" s="135" t="s">
        <v>65</v>
      </c>
      <c r="B34" s="135" t="s">
        <v>216</v>
      </c>
      <c r="C34" s="136" t="s">
        <v>420</v>
      </c>
      <c r="D34" s="137">
        <v>0.35416666666666669</v>
      </c>
      <c r="E34" s="137">
        <v>0.70833333333333337</v>
      </c>
      <c r="F34" s="137"/>
      <c r="G34" s="137"/>
      <c r="H34" s="137" t="s">
        <v>445</v>
      </c>
    </row>
    <row r="35" spans="1:8">
      <c r="A35" s="135" t="s">
        <v>91</v>
      </c>
      <c r="B35" s="135" t="s">
        <v>232</v>
      </c>
      <c r="C35" s="136" t="s">
        <v>420</v>
      </c>
      <c r="D35" s="137">
        <v>0.375</v>
      </c>
      <c r="E35" s="137">
        <v>0.75</v>
      </c>
      <c r="F35" s="137"/>
      <c r="G35" s="137"/>
      <c r="H35" s="137" t="s">
        <v>445</v>
      </c>
    </row>
    <row r="36" spans="1:8">
      <c r="A36" s="135" t="s">
        <v>73</v>
      </c>
      <c r="B36" s="135" t="s">
        <v>219</v>
      </c>
      <c r="C36" s="136" t="s">
        <v>437</v>
      </c>
      <c r="D36" s="137">
        <v>0.375</v>
      </c>
      <c r="E36" s="137">
        <v>0.75</v>
      </c>
      <c r="F36" s="137"/>
      <c r="G36" s="137"/>
      <c r="H36" s="137" t="s">
        <v>445</v>
      </c>
    </row>
    <row r="37" spans="1:8">
      <c r="A37" s="135" t="s">
        <v>30</v>
      </c>
      <c r="B37" s="135" t="s">
        <v>191</v>
      </c>
      <c r="C37" s="136" t="s">
        <v>420</v>
      </c>
      <c r="D37" s="137">
        <v>0.33333333333333331</v>
      </c>
      <c r="E37" s="137">
        <v>0.70833333333333337</v>
      </c>
      <c r="F37" s="137"/>
      <c r="G37" s="137"/>
      <c r="H37" s="137" t="s">
        <v>445</v>
      </c>
    </row>
    <row r="38" spans="1:8">
      <c r="A38" s="135" t="s">
        <v>256</v>
      </c>
      <c r="B38" s="135" t="s">
        <v>252</v>
      </c>
      <c r="C38" s="136" t="s">
        <v>420</v>
      </c>
      <c r="D38" s="137">
        <v>0.39583333333333331</v>
      </c>
      <c r="E38" s="137">
        <v>0.64583333333333337</v>
      </c>
      <c r="F38" s="137">
        <v>0.5</v>
      </c>
      <c r="G38" s="137">
        <v>0.52083333333333337</v>
      </c>
      <c r="H38" s="137" t="s">
        <v>445</v>
      </c>
    </row>
    <row r="39" spans="1:8">
      <c r="A39" s="135" t="s">
        <v>254</v>
      </c>
      <c r="B39" s="135" t="s">
        <v>251</v>
      </c>
      <c r="C39" s="136" t="s">
        <v>420</v>
      </c>
      <c r="D39" s="137">
        <v>0.4861111111111111</v>
      </c>
      <c r="E39" s="137">
        <v>0.64583333333333337</v>
      </c>
      <c r="F39" s="137"/>
      <c r="G39" s="137"/>
      <c r="H39" s="137" t="s">
        <v>445</v>
      </c>
    </row>
    <row r="40" spans="1:8">
      <c r="A40" s="135" t="s">
        <v>85</v>
      </c>
      <c r="B40" s="135" t="s">
        <v>287</v>
      </c>
      <c r="C40" s="136" t="s">
        <v>420</v>
      </c>
      <c r="D40" s="137">
        <v>0.35416666666666669</v>
      </c>
      <c r="E40" s="137">
        <v>0.72916666666666663</v>
      </c>
      <c r="F40" s="137"/>
      <c r="G40" s="137"/>
      <c r="H40" s="137" t="s">
        <v>445</v>
      </c>
    </row>
    <row r="41" spans="1:8">
      <c r="A41" s="135" t="s">
        <v>87</v>
      </c>
      <c r="B41" s="135" t="s">
        <v>228</v>
      </c>
      <c r="C41" s="136" t="s">
        <v>439</v>
      </c>
      <c r="D41" s="137">
        <v>0.33333333333333331</v>
      </c>
      <c r="E41" s="137">
        <v>0.66666666666666663</v>
      </c>
      <c r="F41" s="137">
        <v>0.54166666666666663</v>
      </c>
      <c r="G41" s="137">
        <v>0.58333333333333337</v>
      </c>
      <c r="H41" s="137" t="s">
        <v>445</v>
      </c>
    </row>
    <row r="42" spans="1:8">
      <c r="A42" s="135" t="s">
        <v>89</v>
      </c>
      <c r="B42" s="135" t="s">
        <v>230</v>
      </c>
      <c r="C42" s="136" t="s">
        <v>416</v>
      </c>
      <c r="D42" s="137">
        <v>0.33333333333333331</v>
      </c>
      <c r="E42" s="137">
        <v>0.5625</v>
      </c>
      <c r="F42" s="137"/>
      <c r="G42" s="137"/>
      <c r="H42" s="137" t="s">
        <v>445</v>
      </c>
    </row>
    <row r="43" spans="1:8">
      <c r="A43" s="135" t="s">
        <v>88</v>
      </c>
      <c r="B43" s="135" t="s">
        <v>229</v>
      </c>
      <c r="C43" s="136" t="s">
        <v>420</v>
      </c>
      <c r="D43" s="137">
        <v>0.35416666666666669</v>
      </c>
      <c r="E43" s="137">
        <v>0.66666666666666663</v>
      </c>
      <c r="F43" s="137">
        <v>0.52083333333333337</v>
      </c>
      <c r="G43" s="137">
        <v>0.54166666666666663</v>
      </c>
      <c r="H43" s="137" t="s">
        <v>445</v>
      </c>
    </row>
    <row r="44" spans="1:8">
      <c r="A44" s="135" t="s">
        <v>55</v>
      </c>
      <c r="B44" s="135" t="s">
        <v>279</v>
      </c>
      <c r="C44" s="136" t="s">
        <v>420</v>
      </c>
      <c r="D44" s="137">
        <v>0.33333333333333331</v>
      </c>
      <c r="E44" s="137">
        <v>0.67708333333333337</v>
      </c>
      <c r="F44" s="137"/>
      <c r="G44" s="137"/>
      <c r="H44" s="137" t="s">
        <v>445</v>
      </c>
    </row>
    <row r="45" spans="1:8">
      <c r="A45" s="135" t="s">
        <v>57</v>
      </c>
      <c r="B45" s="135" t="s">
        <v>209</v>
      </c>
      <c r="C45" s="136" t="s">
        <v>425</v>
      </c>
      <c r="D45" s="137">
        <v>0.375</v>
      </c>
      <c r="E45" s="137">
        <v>0.60763888888888884</v>
      </c>
      <c r="F45" s="137">
        <v>0.5</v>
      </c>
      <c r="G45" s="137">
        <v>0.54166666666666663</v>
      </c>
      <c r="H45" s="137" t="s">
        <v>445</v>
      </c>
    </row>
    <row r="46" spans="1:8">
      <c r="A46" s="135" t="s">
        <v>74</v>
      </c>
      <c r="B46" s="135" t="s">
        <v>220</v>
      </c>
      <c r="C46" s="136" t="s">
        <v>420</v>
      </c>
      <c r="D46" s="137">
        <v>0.35416666666666669</v>
      </c>
      <c r="E46" s="137">
        <v>0.6875</v>
      </c>
      <c r="F46" s="137">
        <v>0.54166666666666663</v>
      </c>
      <c r="G46" s="137">
        <v>0.58333333333333337</v>
      </c>
      <c r="H46" s="137" t="s">
        <v>445</v>
      </c>
    </row>
    <row r="47" spans="1:8">
      <c r="A47" s="135" t="s">
        <v>78</v>
      </c>
      <c r="B47" s="135" t="s">
        <v>285</v>
      </c>
      <c r="C47" s="136" t="s">
        <v>420</v>
      </c>
      <c r="D47" s="137">
        <v>0.375</v>
      </c>
      <c r="E47" s="137">
        <v>0.75</v>
      </c>
      <c r="F47" s="137"/>
      <c r="G47" s="137"/>
      <c r="H47" s="137" t="s">
        <v>445</v>
      </c>
    </row>
    <row r="48" spans="1:8">
      <c r="A48" s="135" t="s">
        <v>76</v>
      </c>
      <c r="B48" s="135" t="s">
        <v>222</v>
      </c>
      <c r="C48" s="136" t="s">
        <v>420</v>
      </c>
      <c r="D48" s="137">
        <v>0.33333333333333331</v>
      </c>
      <c r="E48" s="137">
        <v>0.66666666666666663</v>
      </c>
      <c r="F48" s="137">
        <v>0.54166666666666663</v>
      </c>
      <c r="G48" s="137">
        <v>0.58333333333333337</v>
      </c>
      <c r="H48" s="137" t="s">
        <v>445</v>
      </c>
    </row>
    <row r="49" spans="1:8">
      <c r="A49" s="135" t="s">
        <v>75</v>
      </c>
      <c r="B49" s="135" t="s">
        <v>221</v>
      </c>
      <c r="C49" s="136" t="s">
        <v>416</v>
      </c>
      <c r="D49" s="137">
        <v>0.35416666666666669</v>
      </c>
      <c r="E49" s="137">
        <v>0.6875</v>
      </c>
      <c r="F49" s="137">
        <v>0.54166666666666663</v>
      </c>
      <c r="G49" s="137">
        <v>0.58333333333333337</v>
      </c>
      <c r="H49" s="137" t="s">
        <v>445</v>
      </c>
    </row>
    <row r="50" spans="1:8">
      <c r="A50" s="135" t="s">
        <v>92</v>
      </c>
      <c r="B50" s="135" t="s">
        <v>288</v>
      </c>
      <c r="C50" s="136" t="s">
        <v>420</v>
      </c>
      <c r="D50" s="137">
        <v>0.35416666666666669</v>
      </c>
      <c r="E50" s="137">
        <v>0.72916666666666663</v>
      </c>
      <c r="F50" s="137"/>
      <c r="G50" s="137"/>
      <c r="H50" s="137" t="s">
        <v>445</v>
      </c>
    </row>
    <row r="51" spans="1:8">
      <c r="A51" s="135" t="s">
        <v>90</v>
      </c>
      <c r="B51" s="135" t="s">
        <v>231</v>
      </c>
      <c r="C51" s="136" t="s">
        <v>440</v>
      </c>
      <c r="D51" s="137">
        <v>0.33333333333333331</v>
      </c>
      <c r="E51" s="137">
        <v>0.66666666666666663</v>
      </c>
      <c r="F51" s="137">
        <v>0.5</v>
      </c>
      <c r="G51" s="137">
        <v>0.54166666666666663</v>
      </c>
      <c r="H51" s="137" t="s">
        <v>445</v>
      </c>
    </row>
    <row r="52" spans="1:8">
      <c r="A52" s="135" t="s">
        <v>20</v>
      </c>
      <c r="B52" s="135" t="s">
        <v>181</v>
      </c>
      <c r="C52" s="136" t="s">
        <v>418</v>
      </c>
      <c r="D52" s="137">
        <v>0.35416666666666669</v>
      </c>
      <c r="E52" s="137">
        <v>0.66666666666666663</v>
      </c>
      <c r="F52" s="137">
        <v>0.5</v>
      </c>
      <c r="G52" s="137">
        <v>0.52083333333333337</v>
      </c>
      <c r="H52" s="137" t="s">
        <v>445</v>
      </c>
    </row>
    <row r="53" spans="1:8">
      <c r="A53" s="135" t="s">
        <v>15</v>
      </c>
      <c r="B53" s="135" t="s">
        <v>126</v>
      </c>
      <c r="C53" s="136" t="s">
        <v>423</v>
      </c>
      <c r="D53" s="137">
        <v>0.375</v>
      </c>
      <c r="E53" s="137">
        <v>0.51388888888888884</v>
      </c>
      <c r="F53" s="137"/>
      <c r="G53" s="137"/>
      <c r="H53" s="137" t="s">
        <v>445</v>
      </c>
    </row>
    <row r="54" spans="1:8">
      <c r="A54" s="135" t="s">
        <v>16</v>
      </c>
      <c r="B54" s="135" t="s">
        <v>177</v>
      </c>
      <c r="C54" s="136" t="s">
        <v>424</v>
      </c>
      <c r="D54" s="137">
        <v>0.33333333333333331</v>
      </c>
      <c r="E54" s="137">
        <v>0.67708333333333337</v>
      </c>
      <c r="F54" s="137">
        <v>0.54166666666666663</v>
      </c>
      <c r="G54" s="137">
        <v>0.58333333333333337</v>
      </c>
      <c r="H54" s="137" t="s">
        <v>445</v>
      </c>
    </row>
    <row r="55" spans="1:8">
      <c r="A55" s="135" t="s">
        <v>14</v>
      </c>
      <c r="B55" s="135" t="s">
        <v>176</v>
      </c>
      <c r="C55" s="136" t="s">
        <v>422</v>
      </c>
      <c r="D55" s="137">
        <v>0.33333333333333331</v>
      </c>
      <c r="E55" s="137">
        <v>0.69791666666666663</v>
      </c>
      <c r="F55" s="137">
        <v>0.5625</v>
      </c>
      <c r="G55" s="137">
        <v>0.58333333333333337</v>
      </c>
      <c r="H55" s="137" t="s">
        <v>445</v>
      </c>
    </row>
    <row r="56" spans="1:8">
      <c r="A56" s="135" t="s">
        <v>17</v>
      </c>
      <c r="B56" s="135" t="s">
        <v>178</v>
      </c>
      <c r="C56" s="136" t="s">
        <v>416</v>
      </c>
      <c r="D56" s="137">
        <v>0.34375</v>
      </c>
      <c r="E56" s="137">
        <v>0.67361111111111116</v>
      </c>
      <c r="F56" s="137">
        <v>0.52083333333333337</v>
      </c>
      <c r="G56" s="137">
        <v>0.54166666666666663</v>
      </c>
      <c r="H56" s="137" t="s">
        <v>445</v>
      </c>
    </row>
    <row r="57" spans="1:8">
      <c r="A57" s="135" t="s">
        <v>12</v>
      </c>
      <c r="B57" s="135" t="s">
        <v>174</v>
      </c>
      <c r="C57" s="136" t="s">
        <v>420</v>
      </c>
      <c r="D57" s="137">
        <v>0.35416666666666669</v>
      </c>
      <c r="E57" s="137">
        <v>0.69791666666666663</v>
      </c>
      <c r="F57" s="137"/>
      <c r="G57" s="137"/>
      <c r="H57" s="137" t="s">
        <v>445</v>
      </c>
    </row>
    <row r="58" spans="1:8">
      <c r="A58" s="135" t="s">
        <v>21</v>
      </c>
      <c r="B58" s="135" t="s">
        <v>182</v>
      </c>
      <c r="C58" s="136" t="s">
        <v>420</v>
      </c>
      <c r="D58" s="137">
        <v>0.35416666666666669</v>
      </c>
      <c r="E58" s="137">
        <v>0.67361111111111116</v>
      </c>
      <c r="F58" s="137">
        <v>0.54166666666666663</v>
      </c>
      <c r="G58" s="137">
        <v>0.5625</v>
      </c>
      <c r="H58" s="137" t="s">
        <v>445</v>
      </c>
    </row>
    <row r="59" spans="1:8">
      <c r="A59" s="135" t="s">
        <v>18</v>
      </c>
      <c r="B59" s="135" t="s">
        <v>179</v>
      </c>
      <c r="C59" s="136" t="s">
        <v>425</v>
      </c>
      <c r="D59" s="137">
        <v>0.35416666666666669</v>
      </c>
      <c r="E59" s="137">
        <v>0.58333333333333337</v>
      </c>
      <c r="F59" s="137">
        <v>0.45833333333333331</v>
      </c>
      <c r="G59" s="137">
        <v>0.5</v>
      </c>
      <c r="H59" s="137" t="s">
        <v>445</v>
      </c>
    </row>
    <row r="60" spans="1:8">
      <c r="A60" s="135" t="s">
        <v>19</v>
      </c>
      <c r="B60" s="135" t="s">
        <v>180</v>
      </c>
      <c r="C60" s="136" t="s">
        <v>416</v>
      </c>
      <c r="D60" s="137">
        <v>0.33333333333333331</v>
      </c>
      <c r="E60" s="137">
        <v>0.64583333333333337</v>
      </c>
      <c r="F60" s="137">
        <v>0.5</v>
      </c>
      <c r="G60" s="137">
        <v>0.54166666666666663</v>
      </c>
      <c r="H60" s="137" t="s">
        <v>445</v>
      </c>
    </row>
    <row r="61" spans="1:8">
      <c r="A61" s="135" t="s">
        <v>13</v>
      </c>
      <c r="B61" s="135" t="s">
        <v>175</v>
      </c>
      <c r="C61" s="136" t="s">
        <v>421</v>
      </c>
      <c r="D61" s="137">
        <v>0.33333333333333331</v>
      </c>
      <c r="E61" s="137">
        <v>0.5</v>
      </c>
      <c r="F61" s="137"/>
      <c r="G61" s="137"/>
      <c r="H61" s="137" t="s">
        <v>445</v>
      </c>
    </row>
    <row r="62" spans="1:8">
      <c r="A62" s="135" t="s">
        <v>42</v>
      </c>
      <c r="B62" s="135" t="s">
        <v>277</v>
      </c>
      <c r="C62" s="136" t="s">
        <v>420</v>
      </c>
      <c r="D62" s="137">
        <v>0.33333333333333331</v>
      </c>
      <c r="E62" s="137">
        <v>0.72916666666666663</v>
      </c>
      <c r="F62" s="137"/>
      <c r="G62" s="137"/>
      <c r="H62" s="137" t="s">
        <v>445</v>
      </c>
    </row>
    <row r="63" spans="1:8">
      <c r="A63" s="135" t="s">
        <v>43</v>
      </c>
      <c r="B63" s="135" t="s">
        <v>198</v>
      </c>
      <c r="C63" s="136" t="s">
        <v>426</v>
      </c>
      <c r="D63" s="137">
        <v>0.35416666666666669</v>
      </c>
      <c r="E63" s="137">
        <v>0.49305555555555558</v>
      </c>
      <c r="F63" s="137"/>
      <c r="G63" s="137"/>
      <c r="H63" s="137" t="s">
        <v>445</v>
      </c>
    </row>
    <row r="64" spans="1:8">
      <c r="A64" s="135" t="s">
        <v>44</v>
      </c>
      <c r="B64" s="135" t="s">
        <v>199</v>
      </c>
      <c r="C64" s="136" t="s">
        <v>430</v>
      </c>
      <c r="D64" s="137">
        <v>0.34375</v>
      </c>
      <c r="E64" s="137">
        <v>0.4826388888888889</v>
      </c>
      <c r="F64" s="137"/>
      <c r="G64" s="137"/>
      <c r="H64" s="137" t="s">
        <v>445</v>
      </c>
    </row>
    <row r="65" spans="1:8">
      <c r="A65" s="135" t="s">
        <v>68</v>
      </c>
      <c r="B65" s="135" t="s">
        <v>283</v>
      </c>
      <c r="C65" s="136" t="s">
        <v>420</v>
      </c>
      <c r="D65" s="137">
        <v>0.35416666666666669</v>
      </c>
      <c r="E65" s="137">
        <v>0.70833333333333337</v>
      </c>
      <c r="F65" s="137"/>
      <c r="G65" s="137"/>
      <c r="H65" s="137" t="s">
        <v>445</v>
      </c>
    </row>
    <row r="66" spans="1:8">
      <c r="A66" s="135" t="s">
        <v>69</v>
      </c>
      <c r="B66" s="135" t="s">
        <v>315</v>
      </c>
      <c r="C66" s="136" t="s">
        <v>420</v>
      </c>
      <c r="D66" s="137">
        <v>0.33333333333333331</v>
      </c>
      <c r="E66" s="137">
        <v>0.50347222222222221</v>
      </c>
      <c r="F66" s="137"/>
      <c r="G66" s="137"/>
      <c r="H66" s="137" t="s">
        <v>445</v>
      </c>
    </row>
    <row r="67" spans="1:8">
      <c r="A67" s="135" t="s">
        <v>62</v>
      </c>
      <c r="B67" s="135" t="s">
        <v>213</v>
      </c>
      <c r="C67" s="136" t="s">
        <v>422</v>
      </c>
      <c r="D67" s="137">
        <v>0.35416666666666669</v>
      </c>
      <c r="E67" s="137">
        <v>0.61111111111111116</v>
      </c>
      <c r="F67" s="137">
        <v>0.45833333333333331</v>
      </c>
      <c r="G67" s="137">
        <v>0.5</v>
      </c>
      <c r="H67" s="137" t="s">
        <v>445</v>
      </c>
    </row>
    <row r="68" spans="1:8">
      <c r="A68" s="135" t="s">
        <v>60</v>
      </c>
      <c r="B68" s="135" t="s">
        <v>211</v>
      </c>
      <c r="C68" s="136" t="s">
        <v>436</v>
      </c>
      <c r="D68" s="137">
        <v>0.375</v>
      </c>
      <c r="E68" s="137">
        <v>0.55208333333333337</v>
      </c>
      <c r="F68" s="137"/>
      <c r="G68" s="137"/>
      <c r="H68" s="137" t="s">
        <v>445</v>
      </c>
    </row>
    <row r="69" spans="1:8">
      <c r="A69" s="135" t="s">
        <v>72</v>
      </c>
      <c r="B69" s="135" t="s">
        <v>413</v>
      </c>
      <c r="C69" s="136" t="s">
        <v>421</v>
      </c>
      <c r="D69" s="137">
        <v>0.375</v>
      </c>
      <c r="E69" s="137">
        <v>0.51388888888888884</v>
      </c>
      <c r="F69" s="137"/>
      <c r="G69" s="137"/>
      <c r="H69" s="137" t="s">
        <v>445</v>
      </c>
    </row>
    <row r="70" spans="1:8">
      <c r="A70" s="135" t="s">
        <v>61</v>
      </c>
      <c r="B70" s="135" t="s">
        <v>212</v>
      </c>
      <c r="C70" s="136" t="s">
        <v>436</v>
      </c>
      <c r="D70" s="137">
        <v>0.375</v>
      </c>
      <c r="E70" s="137">
        <v>0.51388888888888884</v>
      </c>
      <c r="F70" s="137"/>
      <c r="G70" s="137"/>
      <c r="H70" s="137" t="s">
        <v>445</v>
      </c>
    </row>
    <row r="71" spans="1:8">
      <c r="A71" s="135" t="s">
        <v>34</v>
      </c>
      <c r="B71" s="135" t="s">
        <v>193</v>
      </c>
      <c r="C71" s="136" t="s">
        <v>420</v>
      </c>
      <c r="D71" s="137">
        <v>0.35416666666666669</v>
      </c>
      <c r="E71" s="137">
        <v>0.70833333333333337</v>
      </c>
      <c r="F71" s="137"/>
      <c r="G71" s="137"/>
      <c r="H71" s="137" t="s">
        <v>445</v>
      </c>
    </row>
    <row r="72" spans="1:8">
      <c r="A72" s="135" t="s">
        <v>36</v>
      </c>
      <c r="B72" s="135" t="s">
        <v>195</v>
      </c>
      <c r="C72" s="136" t="s">
        <v>423</v>
      </c>
      <c r="D72" s="137">
        <v>0.375</v>
      </c>
      <c r="E72" s="137">
        <v>0.51388888888888884</v>
      </c>
      <c r="F72" s="137"/>
      <c r="G72" s="137"/>
      <c r="H72" s="137" t="s">
        <v>445</v>
      </c>
    </row>
    <row r="73" spans="1:8">
      <c r="A73" s="135" t="s">
        <v>38</v>
      </c>
      <c r="B73" s="135" t="s">
        <v>291</v>
      </c>
      <c r="C73" s="136" t="s">
        <v>420</v>
      </c>
      <c r="D73" s="137">
        <v>0.375</v>
      </c>
      <c r="E73" s="137">
        <v>0.63541666666666663</v>
      </c>
      <c r="F73" s="137"/>
      <c r="G73" s="137"/>
      <c r="H73" s="137" t="s">
        <v>445</v>
      </c>
    </row>
    <row r="74" spans="1:8">
      <c r="A74" s="135" t="s">
        <v>37</v>
      </c>
      <c r="B74" s="135" t="s">
        <v>196</v>
      </c>
      <c r="C74" s="136" t="s">
        <v>429</v>
      </c>
      <c r="D74" s="137">
        <v>0.375</v>
      </c>
      <c r="E74" s="137">
        <v>0.4861111111111111</v>
      </c>
      <c r="F74" s="137"/>
      <c r="G74" s="137"/>
      <c r="H74" s="137" t="s">
        <v>445</v>
      </c>
    </row>
    <row r="75" spans="1:8">
      <c r="A75" s="135" t="s">
        <v>71</v>
      </c>
      <c r="B75" s="135" t="s">
        <v>284</v>
      </c>
      <c r="C75" s="136" t="s">
        <v>420</v>
      </c>
      <c r="D75" s="137">
        <v>0.35416666666666669</v>
      </c>
      <c r="E75" s="137">
        <v>0.69791666666666663</v>
      </c>
      <c r="F75" s="137"/>
      <c r="G75" s="137"/>
      <c r="H75" s="137" t="s">
        <v>445</v>
      </c>
    </row>
    <row r="76" spans="1:8">
      <c r="A76" s="135" t="s">
        <v>70</v>
      </c>
      <c r="B76" s="135" t="s">
        <v>218</v>
      </c>
      <c r="C76" s="136" t="s">
        <v>417</v>
      </c>
      <c r="D76" s="137">
        <v>0.36458333333333331</v>
      </c>
      <c r="E76" s="137">
        <v>0.50347222222222221</v>
      </c>
      <c r="F76" s="137"/>
      <c r="G76" s="137"/>
      <c r="H76" s="137" t="s">
        <v>445</v>
      </c>
    </row>
    <row r="77" spans="1:8">
      <c r="A77" s="135" t="s">
        <v>64</v>
      </c>
      <c r="B77" s="135" t="s">
        <v>215</v>
      </c>
      <c r="C77" s="136" t="s">
        <v>432</v>
      </c>
      <c r="D77" s="137">
        <v>0.35416666666666669</v>
      </c>
      <c r="E77" s="137">
        <v>0.54166666666666663</v>
      </c>
      <c r="F77" s="137"/>
      <c r="G77" s="137"/>
      <c r="H77" s="137" t="s">
        <v>445</v>
      </c>
    </row>
    <row r="78" spans="1:8">
      <c r="A78" s="135" t="s">
        <v>63</v>
      </c>
      <c r="B78" s="135" t="s">
        <v>214</v>
      </c>
      <c r="C78" s="136" t="s">
        <v>432</v>
      </c>
      <c r="D78" s="137">
        <v>0.375</v>
      </c>
      <c r="E78" s="137">
        <v>0.58333333333333337</v>
      </c>
      <c r="F78" s="137">
        <v>0.5</v>
      </c>
      <c r="G78" s="137">
        <v>0.52083333333333337</v>
      </c>
      <c r="H78" s="137" t="s">
        <v>445</v>
      </c>
    </row>
    <row r="79" spans="1:8">
      <c r="A79" s="135" t="s">
        <v>23</v>
      </c>
      <c r="B79" s="135" t="s">
        <v>184</v>
      </c>
      <c r="C79" s="136" t="s">
        <v>426</v>
      </c>
      <c r="D79" s="137">
        <v>0.33333333333333331</v>
      </c>
      <c r="E79" s="137">
        <v>0.61458333333333337</v>
      </c>
      <c r="F79" s="137">
        <v>0.47916666666666669</v>
      </c>
      <c r="G79" s="137">
        <v>0.52083333333333337</v>
      </c>
      <c r="H79" s="137" t="s">
        <v>445</v>
      </c>
    </row>
    <row r="80" spans="1:8">
      <c r="A80" s="135" t="s">
        <v>22</v>
      </c>
      <c r="B80" s="135" t="s">
        <v>183</v>
      </c>
      <c r="C80" s="136" t="s">
        <v>420</v>
      </c>
      <c r="D80" s="137">
        <v>0.375</v>
      </c>
      <c r="E80" s="137">
        <v>0.67708333333333337</v>
      </c>
      <c r="F80" s="137"/>
      <c r="G80" s="137"/>
      <c r="H80" s="137" t="s">
        <v>445</v>
      </c>
    </row>
    <row r="81" spans="1:8">
      <c r="A81" s="135" t="s">
        <v>24</v>
      </c>
      <c r="B81" s="135" t="s">
        <v>185</v>
      </c>
      <c r="C81" s="136" t="s">
        <v>426</v>
      </c>
      <c r="D81" s="137">
        <v>0.35416666666666669</v>
      </c>
      <c r="E81" s="137">
        <v>0.49305555555555558</v>
      </c>
      <c r="F81" s="137"/>
      <c r="G81" s="137"/>
      <c r="H81" s="137" t="s">
        <v>445</v>
      </c>
    </row>
    <row r="82" spans="1:8">
      <c r="A82" s="135" t="s">
        <v>56</v>
      </c>
      <c r="B82" s="135" t="s">
        <v>208</v>
      </c>
      <c r="C82" s="136" t="s">
        <v>435</v>
      </c>
      <c r="D82" s="137">
        <v>0.375</v>
      </c>
      <c r="E82" s="137">
        <v>0.51388888888888884</v>
      </c>
      <c r="F82" s="137"/>
      <c r="G82" s="137"/>
      <c r="H82" s="137" t="s">
        <v>445</v>
      </c>
    </row>
    <row r="83" spans="1:8">
      <c r="A83" s="135" t="s">
        <v>58</v>
      </c>
      <c r="B83" s="135" t="s">
        <v>282</v>
      </c>
      <c r="C83" s="136" t="s">
        <v>420</v>
      </c>
      <c r="D83" s="137">
        <v>0.34375</v>
      </c>
      <c r="E83" s="137">
        <v>0.6875</v>
      </c>
      <c r="F83" s="137"/>
      <c r="G83" s="137"/>
      <c r="H83" s="137" t="s">
        <v>445</v>
      </c>
    </row>
    <row r="84" spans="1:8">
      <c r="A84" s="135" t="s">
        <v>54</v>
      </c>
      <c r="B84" s="135" t="s">
        <v>207</v>
      </c>
      <c r="C84" s="136" t="s">
        <v>426</v>
      </c>
      <c r="D84" s="137">
        <v>0.35416666666666669</v>
      </c>
      <c r="E84" s="137">
        <v>0.67361111111111116</v>
      </c>
      <c r="F84" s="137">
        <v>0.54166666666666663</v>
      </c>
      <c r="G84" s="137">
        <v>0.58333333333333337</v>
      </c>
      <c r="H84" s="137" t="s">
        <v>445</v>
      </c>
    </row>
    <row r="85" spans="1:8">
      <c r="A85" s="135" t="s">
        <v>53</v>
      </c>
      <c r="B85" s="135" t="s">
        <v>206</v>
      </c>
      <c r="C85" s="136" t="s">
        <v>434</v>
      </c>
      <c r="D85" s="137">
        <v>0.375</v>
      </c>
      <c r="E85" s="137">
        <v>0.51388888888888884</v>
      </c>
      <c r="F85" s="137"/>
      <c r="G85" s="137"/>
      <c r="H85" s="137" t="s">
        <v>445</v>
      </c>
    </row>
    <row r="86" spans="1:8">
      <c r="A86" s="135" t="s">
        <v>41</v>
      </c>
      <c r="B86" s="135" t="s">
        <v>276</v>
      </c>
      <c r="C86" s="136" t="s">
        <v>420</v>
      </c>
      <c r="D86" s="137">
        <v>0.34375</v>
      </c>
      <c r="E86" s="137">
        <v>0.6875</v>
      </c>
      <c r="F86" s="137"/>
      <c r="G86" s="137"/>
      <c r="H86" s="137" t="s">
        <v>445</v>
      </c>
    </row>
    <row r="87" spans="1:8">
      <c r="A87" s="135" t="s">
        <v>49</v>
      </c>
      <c r="B87" s="135" t="s">
        <v>202</v>
      </c>
      <c r="C87" s="136" t="s">
        <v>432</v>
      </c>
      <c r="D87" s="137">
        <v>0.34027777777777779</v>
      </c>
      <c r="E87" s="137">
        <v>0.57986111111111116</v>
      </c>
      <c r="F87" s="137"/>
      <c r="G87" s="137"/>
      <c r="H87" s="137" t="s">
        <v>445</v>
      </c>
    </row>
    <row r="88" spans="1:8">
      <c r="A88" s="135" t="s">
        <v>46</v>
      </c>
      <c r="B88" s="135" t="s">
        <v>200</v>
      </c>
      <c r="C88" s="136" t="s">
        <v>431</v>
      </c>
      <c r="D88" s="137">
        <v>0.3611111111111111</v>
      </c>
      <c r="E88" s="137">
        <v>0.5</v>
      </c>
      <c r="F88" s="137"/>
      <c r="G88" s="137"/>
      <c r="H88" s="137" t="s">
        <v>445</v>
      </c>
    </row>
    <row r="89" spans="1:8">
      <c r="A89" s="135" t="s">
        <v>50</v>
      </c>
      <c r="B89" s="135" t="s">
        <v>203</v>
      </c>
      <c r="C89" s="136" t="s">
        <v>426</v>
      </c>
      <c r="D89" s="137">
        <v>0.33333333333333331</v>
      </c>
      <c r="E89" s="137">
        <v>0.61458333333333337</v>
      </c>
      <c r="F89" s="137">
        <v>0.45833333333333331</v>
      </c>
      <c r="G89" s="137">
        <v>0.5</v>
      </c>
      <c r="H89" s="137" t="s">
        <v>445</v>
      </c>
    </row>
    <row r="90" spans="1:8">
      <c r="A90" s="135" t="s">
        <v>48</v>
      </c>
      <c r="B90" s="135" t="s">
        <v>201</v>
      </c>
      <c r="C90" s="136" t="s">
        <v>425</v>
      </c>
      <c r="D90" s="137">
        <v>0.33333333333333331</v>
      </c>
      <c r="E90" s="137">
        <v>0.61458333333333337</v>
      </c>
      <c r="F90" s="137">
        <v>0.5</v>
      </c>
      <c r="G90" s="137">
        <v>0.54166666666666663</v>
      </c>
      <c r="H90" s="137" t="s">
        <v>445</v>
      </c>
    </row>
    <row r="91" spans="1:8">
      <c r="A91" s="135" t="s">
        <v>51</v>
      </c>
      <c r="B91" s="135" t="s">
        <v>204</v>
      </c>
      <c r="C91" s="136" t="s">
        <v>426</v>
      </c>
      <c r="D91" s="137">
        <v>0.33333333333333331</v>
      </c>
      <c r="E91" s="137">
        <v>0.52430555555555558</v>
      </c>
      <c r="F91" s="137"/>
      <c r="G91" s="137"/>
      <c r="H91" s="137" t="s">
        <v>445</v>
      </c>
    </row>
    <row r="92" spans="1:8">
      <c r="A92" s="135" t="s">
        <v>47</v>
      </c>
      <c r="B92" s="135" t="s">
        <v>412</v>
      </c>
      <c r="C92" s="136" t="s">
        <v>420</v>
      </c>
      <c r="D92" s="137">
        <v>0.34375</v>
      </c>
      <c r="E92" s="137">
        <v>0.64583333333333337</v>
      </c>
      <c r="F92" s="137">
        <v>0.5</v>
      </c>
      <c r="G92" s="137">
        <v>0.54166666666666663</v>
      </c>
      <c r="H92" s="137" t="s">
        <v>445</v>
      </c>
    </row>
    <row r="93" spans="1:8">
      <c r="A93" s="135" t="s">
        <v>52</v>
      </c>
      <c r="B93" s="135" t="s">
        <v>205</v>
      </c>
      <c r="C93" s="136" t="s">
        <v>433</v>
      </c>
      <c r="D93" s="137">
        <v>0.34375</v>
      </c>
      <c r="E93" s="137">
        <v>0.58333333333333337</v>
      </c>
      <c r="F93" s="137"/>
      <c r="G93" s="137"/>
      <c r="H93" s="137" t="s">
        <v>445</v>
      </c>
    </row>
    <row r="94" spans="1:8">
      <c r="A94" s="135" t="s">
        <v>45</v>
      </c>
      <c r="B94" s="135" t="s">
        <v>278</v>
      </c>
      <c r="C94" s="136" t="s">
        <v>420</v>
      </c>
      <c r="D94" s="137">
        <v>0.33333333333333331</v>
      </c>
      <c r="E94" s="137">
        <v>0.67708333333333337</v>
      </c>
      <c r="F94" s="137"/>
      <c r="G94" s="137"/>
      <c r="H94" s="137" t="s">
        <v>445</v>
      </c>
    </row>
    <row r="95" spans="1:8">
      <c r="A95" s="135" t="s">
        <v>67</v>
      </c>
      <c r="B95" s="135" t="s">
        <v>217</v>
      </c>
      <c r="C95" s="136" t="s">
        <v>433</v>
      </c>
      <c r="D95" s="137">
        <v>0.375</v>
      </c>
      <c r="E95" s="137">
        <v>0.47222222222222221</v>
      </c>
      <c r="F95" s="137"/>
      <c r="G95" s="137"/>
      <c r="H95" s="137" t="s">
        <v>445</v>
      </c>
    </row>
    <row r="96" spans="1:8">
      <c r="A96" s="135" t="s">
        <v>66</v>
      </c>
      <c r="B96" s="135" t="s">
        <v>258</v>
      </c>
      <c r="C96" s="136" t="s">
        <v>420</v>
      </c>
      <c r="D96" s="137">
        <v>0.375</v>
      </c>
      <c r="E96" s="137">
        <v>0.65625</v>
      </c>
      <c r="F96" s="137"/>
      <c r="G96" s="137"/>
      <c r="H96" s="137" t="s">
        <v>445</v>
      </c>
    </row>
    <row r="97" spans="1:8">
      <c r="A97" s="135" t="s">
        <v>94</v>
      </c>
      <c r="B97" s="135" t="s">
        <v>233</v>
      </c>
      <c r="C97" s="136" t="s">
        <v>416</v>
      </c>
      <c r="D97" s="137">
        <v>0.35416666666666669</v>
      </c>
      <c r="E97" s="137">
        <v>0.69791666666666663</v>
      </c>
      <c r="F97" s="137">
        <v>0.54166666666666663</v>
      </c>
      <c r="G97" s="137">
        <v>0.58333333333333337</v>
      </c>
      <c r="H97" s="137" t="s">
        <v>445</v>
      </c>
    </row>
    <row r="98" spans="1:8">
      <c r="A98" s="135" t="s">
        <v>86</v>
      </c>
      <c r="B98" s="135" t="s">
        <v>128</v>
      </c>
      <c r="C98" s="136" t="s">
        <v>432</v>
      </c>
      <c r="D98" s="137">
        <v>0.36458333333333331</v>
      </c>
      <c r="E98" s="137">
        <v>0.60416666666666663</v>
      </c>
      <c r="F98" s="137"/>
      <c r="G98" s="137"/>
      <c r="H98" s="137" t="s">
        <v>445</v>
      </c>
    </row>
    <row r="99" spans="1:8">
      <c r="A99" s="135" t="s">
        <v>93</v>
      </c>
      <c r="B99" s="135" t="s">
        <v>415</v>
      </c>
      <c r="C99" s="136" t="s">
        <v>438</v>
      </c>
      <c r="D99" s="137">
        <v>0.375</v>
      </c>
      <c r="E99" s="137">
        <v>0.60416666666666663</v>
      </c>
      <c r="F99" s="137">
        <v>0.5</v>
      </c>
      <c r="G99" s="137">
        <v>0.54166666666666663</v>
      </c>
      <c r="H99" s="137" t="s">
        <v>445</v>
      </c>
    </row>
    <row r="100" spans="1:8">
      <c r="A100" s="135" t="s">
        <v>96</v>
      </c>
      <c r="B100" s="135" t="s">
        <v>235</v>
      </c>
      <c r="C100" s="136" t="s">
        <v>441</v>
      </c>
      <c r="D100" s="137">
        <v>0.35416666666666669</v>
      </c>
      <c r="E100" s="137">
        <v>0.59375</v>
      </c>
      <c r="F100" s="137"/>
      <c r="G100" s="137"/>
      <c r="H100" s="137" t="s">
        <v>445</v>
      </c>
    </row>
    <row r="101" spans="1:8">
      <c r="A101" s="135" t="s">
        <v>95</v>
      </c>
      <c r="B101" s="135" t="s">
        <v>234</v>
      </c>
      <c r="C101" s="136" t="s">
        <v>438</v>
      </c>
      <c r="D101" s="137">
        <v>0.35416666666666669</v>
      </c>
      <c r="E101" s="137">
        <v>0.65625</v>
      </c>
      <c r="F101" s="137">
        <v>0.5</v>
      </c>
      <c r="G101" s="137">
        <v>0.54166666666666663</v>
      </c>
      <c r="H101" s="137" t="s">
        <v>445</v>
      </c>
    </row>
    <row r="102" spans="1:8">
      <c r="A102" s="135" t="s">
        <v>77</v>
      </c>
      <c r="B102" s="135" t="s">
        <v>223</v>
      </c>
      <c r="C102" s="136" t="s">
        <v>438</v>
      </c>
      <c r="D102" s="137">
        <v>0.35416666666666669</v>
      </c>
      <c r="E102" s="137">
        <v>0.63541666666666663</v>
      </c>
      <c r="F102" s="137">
        <v>0.52083333333333337</v>
      </c>
      <c r="G102" s="137">
        <v>0.5625</v>
      </c>
      <c r="H102" s="137" t="s">
        <v>445</v>
      </c>
    </row>
    <row r="103" spans="1:8">
      <c r="A103" s="135" t="s">
        <v>98</v>
      </c>
      <c r="B103" s="135" t="s">
        <v>237</v>
      </c>
      <c r="C103" s="136" t="s">
        <v>438</v>
      </c>
      <c r="D103" s="137">
        <v>0.33333333333333331</v>
      </c>
      <c r="E103" s="137">
        <v>0.65625</v>
      </c>
      <c r="F103" s="137">
        <v>0.5</v>
      </c>
      <c r="G103" s="137">
        <v>0.54166666666666663</v>
      </c>
      <c r="H103" s="137" t="s">
        <v>445</v>
      </c>
    </row>
    <row r="104" spans="1:8">
      <c r="A104" s="135" t="s">
        <v>97</v>
      </c>
      <c r="B104" s="135" t="s">
        <v>236</v>
      </c>
      <c r="C104" s="136" t="s">
        <v>416</v>
      </c>
      <c r="D104" s="137">
        <v>0.33333333333333331</v>
      </c>
      <c r="E104" s="137">
        <v>0.67708333333333337</v>
      </c>
      <c r="F104" s="137">
        <v>0.5</v>
      </c>
      <c r="G104" s="137">
        <v>0.52083333333333337</v>
      </c>
      <c r="H104" s="137" t="s">
        <v>445</v>
      </c>
    </row>
    <row r="105" spans="1:8">
      <c r="A105" s="135" t="s">
        <v>82</v>
      </c>
      <c r="B105" s="135" t="s">
        <v>226</v>
      </c>
      <c r="C105" s="136" t="s">
        <v>416</v>
      </c>
      <c r="D105" s="137">
        <v>0.35416666666666669</v>
      </c>
      <c r="E105" s="137">
        <v>0.68402777777777779</v>
      </c>
      <c r="F105" s="137">
        <v>0.5</v>
      </c>
      <c r="G105" s="137">
        <v>0.54166666666666663</v>
      </c>
      <c r="H105" s="137" t="s">
        <v>445</v>
      </c>
    </row>
    <row r="106" spans="1:8">
      <c r="A106" s="135" t="s">
        <v>80</v>
      </c>
      <c r="B106" s="135" t="s">
        <v>224</v>
      </c>
      <c r="C106" s="136" t="s">
        <v>416</v>
      </c>
      <c r="D106" s="137">
        <v>0.33333333333333331</v>
      </c>
      <c r="E106" s="137">
        <v>0.66666666666666663</v>
      </c>
      <c r="F106" s="137">
        <v>0.5</v>
      </c>
      <c r="G106" s="137">
        <v>0.54166666666666663</v>
      </c>
      <c r="H106" s="137" t="s">
        <v>445</v>
      </c>
    </row>
    <row r="107" spans="1:8">
      <c r="A107" s="135" t="s">
        <v>83</v>
      </c>
      <c r="B107" s="135" t="s">
        <v>227</v>
      </c>
      <c r="C107" s="136" t="s">
        <v>420</v>
      </c>
      <c r="D107" s="137">
        <v>0.35416666666666669</v>
      </c>
      <c r="E107" s="137">
        <v>0.65625</v>
      </c>
      <c r="F107" s="137">
        <v>0.5</v>
      </c>
      <c r="G107" s="137">
        <v>0.52083333333333337</v>
      </c>
      <c r="H107" s="137" t="s">
        <v>445</v>
      </c>
    </row>
    <row r="108" spans="1:8">
      <c r="A108" s="135" t="s">
        <v>81</v>
      </c>
      <c r="B108" s="135" t="s">
        <v>225</v>
      </c>
      <c r="C108" s="136" t="s">
        <v>426</v>
      </c>
      <c r="D108" s="137">
        <v>0.33333333333333331</v>
      </c>
      <c r="E108" s="137">
        <v>0.52430555555555558</v>
      </c>
      <c r="F108" s="137"/>
      <c r="G108" s="137"/>
      <c r="H108" s="137" t="s">
        <v>445</v>
      </c>
    </row>
    <row r="109" spans="1:8">
      <c r="A109" s="135" t="s">
        <v>79</v>
      </c>
      <c r="B109" s="135" t="s">
        <v>286</v>
      </c>
      <c r="C109" s="136" t="s">
        <v>420</v>
      </c>
      <c r="D109" s="137">
        <v>0.35416666666666669</v>
      </c>
      <c r="E109" s="137">
        <v>0.69791666666666663</v>
      </c>
      <c r="F109" s="137"/>
      <c r="G109" s="137"/>
      <c r="H109" s="137" t="s">
        <v>445</v>
      </c>
    </row>
    <row r="110" spans="1:8">
      <c r="A110" s="135" t="s">
        <v>31</v>
      </c>
      <c r="B110" s="135" t="s">
        <v>411</v>
      </c>
      <c r="C110" s="136" t="s">
        <v>428</v>
      </c>
      <c r="D110" s="137">
        <v>0.375</v>
      </c>
      <c r="E110" s="137">
        <v>0.65625</v>
      </c>
      <c r="F110" s="137">
        <v>0.5</v>
      </c>
      <c r="G110" s="137">
        <v>0.54166666666666663</v>
      </c>
      <c r="H110" s="137" t="s">
        <v>445</v>
      </c>
    </row>
    <row r="111" spans="1:8">
      <c r="A111" s="135" t="s">
        <v>32</v>
      </c>
      <c r="B111" s="135" t="s">
        <v>192</v>
      </c>
      <c r="C111" s="136" t="s">
        <v>426</v>
      </c>
      <c r="D111" s="137">
        <v>0.35416666666666669</v>
      </c>
      <c r="E111" s="137">
        <v>0.63541666666666663</v>
      </c>
      <c r="F111" s="137">
        <v>0.5</v>
      </c>
      <c r="G111" s="137">
        <v>0.54166666666666663</v>
      </c>
      <c r="H111" s="137" t="s">
        <v>445</v>
      </c>
    </row>
    <row r="112" spans="1:8">
      <c r="A112" s="135" t="s">
        <v>39</v>
      </c>
      <c r="B112" s="135" t="s">
        <v>275</v>
      </c>
      <c r="C112" s="136" t="s">
        <v>420</v>
      </c>
      <c r="D112" s="137">
        <v>0.35416666666666669</v>
      </c>
      <c r="E112" s="137">
        <v>0.72916666666666663</v>
      </c>
      <c r="F112" s="137"/>
      <c r="G112" s="137"/>
      <c r="H112" s="137" t="s">
        <v>445</v>
      </c>
    </row>
    <row r="113" spans="1:8">
      <c r="A113" s="135" t="s">
        <v>40</v>
      </c>
      <c r="B113" s="135" t="s">
        <v>197</v>
      </c>
      <c r="C113" s="136" t="s">
        <v>417</v>
      </c>
      <c r="D113" s="137">
        <v>0.34375</v>
      </c>
      <c r="E113" s="137">
        <v>0.60069444444444442</v>
      </c>
      <c r="F113" s="137">
        <v>0.5</v>
      </c>
      <c r="G113" s="137">
        <v>0.54166666666666663</v>
      </c>
      <c r="H113" s="137" t="s">
        <v>445</v>
      </c>
    </row>
    <row r="114" spans="1:8">
      <c r="A114" s="135" t="s">
        <v>9</v>
      </c>
      <c r="B114" s="135" t="s">
        <v>171</v>
      </c>
      <c r="C114" s="136" t="s">
        <v>419</v>
      </c>
      <c r="D114" s="137">
        <v>0.35416666666666669</v>
      </c>
      <c r="E114" s="137">
        <v>0.49305555555555558</v>
      </c>
      <c r="F114" s="137"/>
      <c r="G114" s="137"/>
      <c r="H114" s="137" t="s">
        <v>445</v>
      </c>
    </row>
    <row r="115" spans="1:8">
      <c r="A115" s="135" t="s">
        <v>112</v>
      </c>
      <c r="B115" s="135" t="s">
        <v>248</v>
      </c>
      <c r="C115" s="136" t="s">
        <v>420</v>
      </c>
      <c r="D115" s="137">
        <v>0.33333333333333331</v>
      </c>
      <c r="E115" s="137">
        <v>0.70833333333333337</v>
      </c>
      <c r="F115" s="137"/>
      <c r="G115" s="137"/>
      <c r="H115" s="137" t="s">
        <v>445</v>
      </c>
    </row>
    <row r="116" spans="1:8">
      <c r="A116" s="135" t="s">
        <v>7</v>
      </c>
      <c r="B116" s="135" t="s">
        <v>169</v>
      </c>
      <c r="C116" s="136" t="s">
        <v>418</v>
      </c>
      <c r="D116" s="137">
        <v>0.35416666666666669</v>
      </c>
      <c r="E116" s="137">
        <v>0.6875</v>
      </c>
      <c r="F116" s="137">
        <v>0.5</v>
      </c>
      <c r="G116" s="137">
        <v>0.54166666666666663</v>
      </c>
      <c r="H116" s="137" t="s">
        <v>445</v>
      </c>
    </row>
    <row r="117" spans="1:8">
      <c r="A117" s="135" t="s">
        <v>8</v>
      </c>
      <c r="B117" s="135" t="s">
        <v>170</v>
      </c>
      <c r="C117" s="136" t="s">
        <v>419</v>
      </c>
      <c r="D117" s="137">
        <v>0.35416666666666669</v>
      </c>
      <c r="E117" s="137">
        <v>0.49305555555555558</v>
      </c>
      <c r="F117" s="137"/>
      <c r="G117" s="137"/>
      <c r="H117" s="137" t="s">
        <v>445</v>
      </c>
    </row>
    <row r="118" spans="1:8">
      <c r="A118" s="135" t="s">
        <v>113</v>
      </c>
      <c r="B118" s="135" t="s">
        <v>414</v>
      </c>
      <c r="C118" s="136" t="s">
        <v>418</v>
      </c>
      <c r="D118" s="137">
        <v>0.35416666666666669</v>
      </c>
      <c r="E118" s="137">
        <v>0.49305555555555558</v>
      </c>
      <c r="F118" s="137"/>
      <c r="G118" s="137"/>
      <c r="H118" s="137" t="s">
        <v>445</v>
      </c>
    </row>
    <row r="119" spans="1:8">
      <c r="A119" s="135" t="s">
        <v>6</v>
      </c>
      <c r="B119" s="135" t="s">
        <v>168</v>
      </c>
      <c r="C119" s="136" t="s">
        <v>417</v>
      </c>
      <c r="D119" s="137">
        <v>0.35416666666666669</v>
      </c>
      <c r="E119" s="137">
        <v>0.66666666666666663</v>
      </c>
      <c r="F119" s="137">
        <v>0.5</v>
      </c>
      <c r="G119" s="137">
        <v>0.52083333333333337</v>
      </c>
      <c r="H119" s="137" t="s">
        <v>445</v>
      </c>
    </row>
  </sheetData>
  <autoFilter ref="A6:H119">
    <sortState ref="A2:H114">
      <sortCondition ref="B1:B114"/>
    </sortState>
  </autoFilter>
  <mergeCells count="1">
    <mergeCell ref="A4:H4"/>
  </mergeCells>
  <pageMargins left="0.23622047244094491" right="0.23622047244094491" top="0.74803149606299213" bottom="0.74803149606299213" header="0.31496062992125984" footer="0.31496062992125984"/>
  <pageSetup paperSize="9" scale="85" fitToHeight="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Q12"/>
  <sheetViews>
    <sheetView workbookViewId="0">
      <pane xSplit="1" ySplit="4" topLeftCell="C5" activePane="bottomRight" state="frozen"/>
      <selection pane="topRight" activeCell="B1" sqref="B1"/>
      <selection pane="bottomLeft" activeCell="A5" sqref="A5"/>
      <selection pane="bottomRight" activeCell="J4" sqref="J4"/>
    </sheetView>
  </sheetViews>
  <sheetFormatPr defaultColWidth="9" defaultRowHeight="15.75"/>
  <cols>
    <col min="1" max="1" width="25" style="2" bestFit="1" customWidth="1"/>
    <col min="2" max="2" width="7.875" style="2" customWidth="1"/>
    <col min="3" max="3" width="7.625" style="2" customWidth="1"/>
    <col min="4" max="4" width="8.375" style="35" customWidth="1"/>
    <col min="5" max="5" width="7.875" style="35" customWidth="1"/>
    <col min="6" max="6" width="7.875" style="2" customWidth="1"/>
    <col min="7" max="7" width="8.125" style="35" customWidth="1"/>
    <col min="8" max="8" width="8" style="35" customWidth="1"/>
    <col min="9" max="9" width="8.875" style="2" customWidth="1"/>
    <col min="10" max="10" width="8.875" style="35" customWidth="1"/>
    <col min="11" max="11" width="8.125" style="35" customWidth="1"/>
    <col min="12" max="12" width="4" style="2" customWidth="1"/>
    <col min="13" max="13" width="3.75" style="2" customWidth="1"/>
    <col min="14" max="14" width="4.625" style="2" customWidth="1"/>
    <col min="15" max="16" width="4.25" style="35" customWidth="1"/>
    <col min="17" max="17" width="5.375" style="35" customWidth="1"/>
    <col min="18" max="18" width="9.75" style="35" customWidth="1"/>
    <col min="19" max="19" width="4.25" style="2" customWidth="1"/>
    <col min="20" max="20" width="3.875" style="2" customWidth="1"/>
    <col min="21" max="21" width="4.5" style="2" customWidth="1"/>
    <col min="22" max="22" width="4.375" style="35" customWidth="1"/>
    <col min="23" max="23" width="4.125" style="35" customWidth="1"/>
    <col min="24" max="24" width="4.25" style="35" customWidth="1"/>
    <col min="25" max="25" width="4" style="35" customWidth="1"/>
    <col min="26" max="27" width="3.375" style="35" customWidth="1"/>
    <col min="28" max="28" width="4.625" style="2" customWidth="1"/>
    <col min="29" max="29" width="3.625" style="2" customWidth="1"/>
    <col min="30" max="30" width="4.25" style="2" customWidth="1"/>
    <col min="31" max="31" width="4" style="35" customWidth="1"/>
    <col min="32" max="32" width="4.25" style="35" customWidth="1"/>
    <col min="33" max="33" width="4.375" style="35" customWidth="1"/>
    <col min="34" max="34" width="8.25" style="35" customWidth="1"/>
    <col min="35" max="35" width="7.375" style="2" customWidth="1"/>
    <col min="36" max="36" width="7.5" style="35" customWidth="1"/>
    <col min="37" max="37" width="7.625" style="35" customWidth="1"/>
    <col min="38" max="38" width="4.5" style="2" customWidth="1"/>
    <col min="39" max="39" width="3.875" style="2" customWidth="1"/>
    <col min="40" max="40" width="4.75" style="2" customWidth="1"/>
    <col min="41" max="41" width="4.25" style="35" customWidth="1"/>
    <col min="42" max="42" width="4.125" style="2" customWidth="1"/>
    <col min="43" max="43" width="5.125" style="2" customWidth="1"/>
    <col min="44" max="16384" width="9" style="2"/>
  </cols>
  <sheetData>
    <row r="2" spans="1:43" ht="25.5" customHeight="1">
      <c r="A2" s="104" t="s">
        <v>121</v>
      </c>
      <c r="B2" s="3">
        <v>44927</v>
      </c>
      <c r="C2" s="4">
        <v>45292</v>
      </c>
      <c r="D2" s="5">
        <v>45292</v>
      </c>
      <c r="E2" s="3">
        <v>44928</v>
      </c>
      <c r="F2" s="4">
        <v>45293</v>
      </c>
      <c r="G2" s="5">
        <v>45293</v>
      </c>
      <c r="H2" s="3">
        <v>44929</v>
      </c>
      <c r="I2" s="4">
        <v>45294</v>
      </c>
      <c r="J2" s="5">
        <v>45294</v>
      </c>
      <c r="K2" s="3">
        <v>44930</v>
      </c>
      <c r="L2" s="106">
        <v>45295</v>
      </c>
      <c r="M2" s="107"/>
      <c r="N2" s="108"/>
      <c r="O2" s="109">
        <v>45295</v>
      </c>
      <c r="P2" s="110"/>
      <c r="Q2" s="111"/>
      <c r="R2" s="3">
        <v>44931</v>
      </c>
      <c r="S2" s="106">
        <v>45296</v>
      </c>
      <c r="T2" s="107"/>
      <c r="U2" s="108"/>
      <c r="V2" s="109">
        <v>45296</v>
      </c>
      <c r="W2" s="110"/>
      <c r="X2" s="111"/>
      <c r="Y2" s="101">
        <v>44932</v>
      </c>
      <c r="Z2" s="102"/>
      <c r="AA2" s="103"/>
      <c r="AB2" s="106">
        <v>45297</v>
      </c>
      <c r="AC2" s="107"/>
      <c r="AD2" s="108"/>
      <c r="AE2" s="109">
        <v>45297</v>
      </c>
      <c r="AF2" s="110"/>
      <c r="AG2" s="111"/>
      <c r="AH2" s="3">
        <v>44933</v>
      </c>
      <c r="AI2" s="4">
        <v>45298</v>
      </c>
      <c r="AJ2" s="5">
        <v>45298</v>
      </c>
      <c r="AK2" s="3">
        <v>44934</v>
      </c>
      <c r="AL2" s="106">
        <v>45299</v>
      </c>
      <c r="AM2" s="107"/>
      <c r="AN2" s="108"/>
      <c r="AO2" s="109">
        <v>45299</v>
      </c>
      <c r="AP2" s="110"/>
      <c r="AQ2" s="111"/>
    </row>
    <row r="3" spans="1:43" ht="76.5" customHeight="1">
      <c r="A3" s="105"/>
      <c r="B3" s="6" t="s">
        <v>259</v>
      </c>
      <c r="C3" s="7" t="s">
        <v>260</v>
      </c>
      <c r="D3" s="8" t="s">
        <v>261</v>
      </c>
      <c r="E3" s="6" t="s">
        <v>259</v>
      </c>
      <c r="F3" s="7" t="s">
        <v>262</v>
      </c>
      <c r="G3" s="8" t="s">
        <v>261</v>
      </c>
      <c r="H3" s="6" t="s">
        <v>263</v>
      </c>
      <c r="I3" s="7" t="s">
        <v>262</v>
      </c>
      <c r="J3" s="8" t="s">
        <v>261</v>
      </c>
      <c r="K3" s="6" t="s">
        <v>264</v>
      </c>
      <c r="L3" s="112" t="s">
        <v>265</v>
      </c>
      <c r="M3" s="113"/>
      <c r="N3" s="114"/>
      <c r="O3" s="115" t="s">
        <v>261</v>
      </c>
      <c r="P3" s="116"/>
      <c r="Q3" s="117"/>
      <c r="R3" s="6" t="s">
        <v>266</v>
      </c>
      <c r="S3" s="112" t="s">
        <v>267</v>
      </c>
      <c r="T3" s="113"/>
      <c r="U3" s="114"/>
      <c r="V3" s="115" t="s">
        <v>261</v>
      </c>
      <c r="W3" s="116"/>
      <c r="X3" s="117"/>
      <c r="Y3" s="118" t="s">
        <v>268</v>
      </c>
      <c r="Z3" s="119"/>
      <c r="AA3" s="120"/>
      <c r="AB3" s="112" t="s">
        <v>269</v>
      </c>
      <c r="AC3" s="113"/>
      <c r="AD3" s="114"/>
      <c r="AE3" s="115" t="s">
        <v>261</v>
      </c>
      <c r="AF3" s="116"/>
      <c r="AG3" s="117"/>
      <c r="AH3" s="6" t="s">
        <v>259</v>
      </c>
      <c r="AI3" s="7" t="s">
        <v>260</v>
      </c>
      <c r="AJ3" s="8" t="s">
        <v>261</v>
      </c>
      <c r="AK3" s="6" t="s">
        <v>270</v>
      </c>
      <c r="AL3" s="112" t="s">
        <v>269</v>
      </c>
      <c r="AM3" s="113"/>
      <c r="AN3" s="114"/>
      <c r="AO3" s="115" t="s">
        <v>261</v>
      </c>
      <c r="AP3" s="116"/>
      <c r="AQ3" s="117"/>
    </row>
    <row r="4" spans="1:43" ht="24.75" customHeight="1">
      <c r="A4" s="9"/>
      <c r="B4" s="6" t="s">
        <v>271</v>
      </c>
      <c r="C4" s="7" t="s">
        <v>271</v>
      </c>
      <c r="D4" s="8" t="s">
        <v>271</v>
      </c>
      <c r="E4" s="6" t="s">
        <v>271</v>
      </c>
      <c r="F4" s="7" t="s">
        <v>271</v>
      </c>
      <c r="G4" s="8" t="s">
        <v>271</v>
      </c>
      <c r="H4" s="6" t="s">
        <v>271</v>
      </c>
      <c r="I4" s="7" t="s">
        <v>271</v>
      </c>
      <c r="J4" s="8" t="s">
        <v>271</v>
      </c>
      <c r="K4" s="6" t="s">
        <v>271</v>
      </c>
      <c r="L4" s="10" t="s">
        <v>271</v>
      </c>
      <c r="M4" s="7" t="s">
        <v>272</v>
      </c>
      <c r="N4" s="7" t="s">
        <v>273</v>
      </c>
      <c r="O4" s="8" t="s">
        <v>271</v>
      </c>
      <c r="P4" s="8" t="s">
        <v>272</v>
      </c>
      <c r="Q4" s="8" t="s">
        <v>273</v>
      </c>
      <c r="R4" s="6" t="s">
        <v>271</v>
      </c>
      <c r="S4" s="10" t="s">
        <v>271</v>
      </c>
      <c r="T4" s="7" t="s">
        <v>272</v>
      </c>
      <c r="U4" s="7" t="s">
        <v>273</v>
      </c>
      <c r="V4" s="8" t="s">
        <v>271</v>
      </c>
      <c r="W4" s="8" t="s">
        <v>272</v>
      </c>
      <c r="X4" s="8" t="s">
        <v>273</v>
      </c>
      <c r="Y4" s="6" t="s">
        <v>271</v>
      </c>
      <c r="Z4" s="6" t="s">
        <v>272</v>
      </c>
      <c r="AA4" s="6" t="s">
        <v>273</v>
      </c>
      <c r="AB4" s="10" t="s">
        <v>271</v>
      </c>
      <c r="AC4" s="7" t="s">
        <v>272</v>
      </c>
      <c r="AD4" s="7" t="s">
        <v>273</v>
      </c>
      <c r="AE4" s="10" t="s">
        <v>271</v>
      </c>
      <c r="AF4" s="7" t="s">
        <v>272</v>
      </c>
      <c r="AG4" s="7" t="s">
        <v>273</v>
      </c>
      <c r="AH4" s="6"/>
      <c r="AI4" s="7"/>
      <c r="AJ4" s="8"/>
      <c r="AK4" s="6"/>
      <c r="AL4" s="10" t="s">
        <v>271</v>
      </c>
      <c r="AM4" s="10" t="s">
        <v>272</v>
      </c>
      <c r="AN4" s="10" t="s">
        <v>273</v>
      </c>
      <c r="AO4" s="11" t="s">
        <v>271</v>
      </c>
      <c r="AP4" s="11" t="s">
        <v>272</v>
      </c>
      <c r="AQ4" s="11" t="s">
        <v>273</v>
      </c>
    </row>
    <row r="5" spans="1:43">
      <c r="A5" s="12" t="s">
        <v>118</v>
      </c>
      <c r="B5" s="12">
        <v>0</v>
      </c>
      <c r="C5" s="12">
        <v>0</v>
      </c>
      <c r="D5" s="13">
        <v>0</v>
      </c>
      <c r="E5" s="14">
        <v>0</v>
      </c>
      <c r="F5" s="12">
        <v>2</v>
      </c>
      <c r="G5" s="13">
        <v>0</v>
      </c>
      <c r="H5" s="15">
        <v>1</v>
      </c>
      <c r="I5" s="15">
        <v>2</v>
      </c>
      <c r="J5" s="16">
        <v>2</v>
      </c>
      <c r="K5" s="15">
        <v>24</v>
      </c>
      <c r="L5" s="17">
        <f>AB5*0.3</f>
        <v>18</v>
      </c>
      <c r="M5" s="17">
        <f>AC5*0.3</f>
        <v>2.4</v>
      </c>
      <c r="N5" s="17">
        <f>L5+M5</f>
        <v>20.399999999999999</v>
      </c>
      <c r="O5" s="18">
        <v>21</v>
      </c>
      <c r="P5" s="18">
        <v>0</v>
      </c>
      <c r="Q5" s="18">
        <f>O5+P5</f>
        <v>21</v>
      </c>
      <c r="R5" s="15">
        <v>56</v>
      </c>
      <c r="S5" s="17">
        <f>AB5*0.5</f>
        <v>30</v>
      </c>
      <c r="T5" s="17">
        <f>AC5*0.5</f>
        <v>4</v>
      </c>
      <c r="U5" s="17">
        <f>AD5*0.5</f>
        <v>34</v>
      </c>
      <c r="V5" s="16">
        <v>34</v>
      </c>
      <c r="W5" s="16">
        <v>0</v>
      </c>
      <c r="X5" s="16">
        <f>V5+W5</f>
        <v>34</v>
      </c>
      <c r="Y5" s="15">
        <v>54</v>
      </c>
      <c r="Z5" s="15">
        <v>4</v>
      </c>
      <c r="AA5" s="15">
        <v>58</v>
      </c>
      <c r="AB5" s="15">
        <v>60</v>
      </c>
      <c r="AC5" s="15">
        <v>8</v>
      </c>
      <c r="AD5" s="15">
        <f>AB5+AC5</f>
        <v>68</v>
      </c>
      <c r="AE5" s="19">
        <v>60</v>
      </c>
      <c r="AF5" s="19">
        <v>6</v>
      </c>
      <c r="AG5" s="19">
        <f>AE5+AF5</f>
        <v>66</v>
      </c>
      <c r="AH5" s="15">
        <v>1</v>
      </c>
      <c r="AI5" s="15">
        <v>1</v>
      </c>
      <c r="AJ5" s="16">
        <v>1</v>
      </c>
      <c r="AK5" s="15">
        <v>7</v>
      </c>
      <c r="AL5" s="15">
        <f>AB5</f>
        <v>60</v>
      </c>
      <c r="AM5" s="15">
        <f>AC5</f>
        <v>8</v>
      </c>
      <c r="AN5" s="15">
        <f>AL5+AM5</f>
        <v>68</v>
      </c>
      <c r="AO5" s="16">
        <v>60</v>
      </c>
      <c r="AP5" s="16">
        <v>6</v>
      </c>
      <c r="AQ5" s="19">
        <f t="shared" ref="AQ5:AQ11" si="0">AO5+AP5</f>
        <v>66</v>
      </c>
    </row>
    <row r="6" spans="1:43">
      <c r="A6" s="12" t="s">
        <v>114</v>
      </c>
      <c r="B6" s="12">
        <v>0</v>
      </c>
      <c r="C6" s="12">
        <v>0</v>
      </c>
      <c r="D6" s="13">
        <v>0</v>
      </c>
      <c r="E6" s="14">
        <v>0</v>
      </c>
      <c r="F6" s="12">
        <v>1</v>
      </c>
      <c r="G6" s="13">
        <v>0</v>
      </c>
      <c r="H6" s="12">
        <v>0</v>
      </c>
      <c r="I6" s="12">
        <v>1</v>
      </c>
      <c r="J6" s="13">
        <v>1</v>
      </c>
      <c r="K6" s="15">
        <v>7</v>
      </c>
      <c r="L6" s="17">
        <f t="shared" ref="L6:L11" si="1">AB6*0.3</f>
        <v>4.2</v>
      </c>
      <c r="M6" s="17">
        <f t="shared" ref="M6:M11" si="2">AC6*0.3</f>
        <v>1.7999999999999998</v>
      </c>
      <c r="N6" s="17">
        <f t="shared" ref="N6:N11" si="3">L6+M6</f>
        <v>6</v>
      </c>
      <c r="O6" s="18">
        <v>6</v>
      </c>
      <c r="P6" s="18">
        <v>0</v>
      </c>
      <c r="Q6" s="18">
        <f t="shared" ref="Q6:Q11" si="4">O6+P6</f>
        <v>6</v>
      </c>
      <c r="R6" s="15">
        <v>12</v>
      </c>
      <c r="S6" s="17">
        <f t="shared" ref="S6:U11" si="5">AB6*0.5</f>
        <v>7</v>
      </c>
      <c r="T6" s="17">
        <f t="shared" si="5"/>
        <v>3</v>
      </c>
      <c r="U6" s="17">
        <f t="shared" si="5"/>
        <v>10</v>
      </c>
      <c r="V6" s="18">
        <v>8</v>
      </c>
      <c r="W6" s="18">
        <v>3</v>
      </c>
      <c r="X6" s="16">
        <f t="shared" ref="X6:X11" si="6">V6+W6</f>
        <v>11</v>
      </c>
      <c r="Y6" s="15">
        <v>12</v>
      </c>
      <c r="Z6" s="15">
        <v>9</v>
      </c>
      <c r="AA6" s="15">
        <v>21</v>
      </c>
      <c r="AB6" s="15">
        <v>14</v>
      </c>
      <c r="AC6" s="15">
        <v>6</v>
      </c>
      <c r="AD6" s="15">
        <f t="shared" ref="AD6:AD11" si="7">AB6+AC6</f>
        <v>20</v>
      </c>
      <c r="AE6" s="16">
        <v>15</v>
      </c>
      <c r="AF6" s="16">
        <v>4</v>
      </c>
      <c r="AG6" s="19">
        <f t="shared" ref="AG6:AG11" si="8">AE6+AF6</f>
        <v>19</v>
      </c>
      <c r="AH6" s="12">
        <v>0</v>
      </c>
      <c r="AI6" s="12">
        <v>0</v>
      </c>
      <c r="AJ6" s="16">
        <v>0</v>
      </c>
      <c r="AK6" s="15">
        <v>0</v>
      </c>
      <c r="AL6" s="15">
        <f t="shared" ref="AL6:AM11" si="9">AB6</f>
        <v>14</v>
      </c>
      <c r="AM6" s="15">
        <f t="shared" si="9"/>
        <v>6</v>
      </c>
      <c r="AN6" s="15">
        <f t="shared" ref="AN6:AN11" si="10">AL6+AM6</f>
        <v>20</v>
      </c>
      <c r="AO6" s="16">
        <v>13</v>
      </c>
      <c r="AP6" s="16">
        <v>3</v>
      </c>
      <c r="AQ6" s="19">
        <f t="shared" si="0"/>
        <v>16</v>
      </c>
    </row>
    <row r="7" spans="1:43" s="1" customFormat="1">
      <c r="A7" s="20" t="s">
        <v>119</v>
      </c>
      <c r="B7" s="20">
        <v>0</v>
      </c>
      <c r="C7" s="20">
        <v>0</v>
      </c>
      <c r="D7" s="21">
        <v>0</v>
      </c>
      <c r="E7" s="22">
        <v>0</v>
      </c>
      <c r="F7" s="20">
        <v>0</v>
      </c>
      <c r="G7" s="21">
        <v>0</v>
      </c>
      <c r="H7" s="20">
        <v>0</v>
      </c>
      <c r="I7" s="20">
        <v>0</v>
      </c>
      <c r="J7" s="21">
        <v>0</v>
      </c>
      <c r="K7" s="23">
        <v>4</v>
      </c>
      <c r="L7" s="17">
        <f t="shared" si="1"/>
        <v>2.6999999999999997</v>
      </c>
      <c r="M7" s="24">
        <f t="shared" si="2"/>
        <v>0</v>
      </c>
      <c r="N7" s="24">
        <f t="shared" si="3"/>
        <v>2.6999999999999997</v>
      </c>
      <c r="O7" s="25">
        <v>3</v>
      </c>
      <c r="P7" s="25">
        <v>0</v>
      </c>
      <c r="Q7" s="25">
        <f t="shared" si="4"/>
        <v>3</v>
      </c>
      <c r="R7" s="23">
        <v>8</v>
      </c>
      <c r="S7" s="24">
        <f t="shared" si="5"/>
        <v>4.5</v>
      </c>
      <c r="T7" s="24">
        <f t="shared" si="5"/>
        <v>0</v>
      </c>
      <c r="U7" s="24">
        <f t="shared" si="5"/>
        <v>4.5</v>
      </c>
      <c r="V7" s="26">
        <v>5</v>
      </c>
      <c r="W7" s="26">
        <v>0</v>
      </c>
      <c r="X7" s="26">
        <f t="shared" si="6"/>
        <v>5</v>
      </c>
      <c r="Y7" s="23">
        <v>8</v>
      </c>
      <c r="Z7" s="20">
        <v>0</v>
      </c>
      <c r="AA7" s="23">
        <v>8</v>
      </c>
      <c r="AB7" s="23">
        <v>9</v>
      </c>
      <c r="AC7" s="23">
        <v>0</v>
      </c>
      <c r="AD7" s="23">
        <f t="shared" si="7"/>
        <v>9</v>
      </c>
      <c r="AE7" s="26">
        <v>9</v>
      </c>
      <c r="AF7" s="26">
        <v>0</v>
      </c>
      <c r="AG7" s="27">
        <f t="shared" si="8"/>
        <v>9</v>
      </c>
      <c r="AH7" s="20">
        <v>0</v>
      </c>
      <c r="AI7" s="20">
        <v>0</v>
      </c>
      <c r="AJ7" s="26">
        <v>0</v>
      </c>
      <c r="AK7" s="23">
        <v>3</v>
      </c>
      <c r="AL7" s="23">
        <f t="shared" si="9"/>
        <v>9</v>
      </c>
      <c r="AM7" s="23">
        <f t="shared" si="9"/>
        <v>0</v>
      </c>
      <c r="AN7" s="23">
        <f t="shared" si="10"/>
        <v>9</v>
      </c>
      <c r="AO7" s="26">
        <v>9</v>
      </c>
      <c r="AP7" s="26">
        <v>0</v>
      </c>
      <c r="AQ7" s="27">
        <f t="shared" si="0"/>
        <v>9</v>
      </c>
    </row>
    <row r="8" spans="1:43">
      <c r="A8" s="12" t="s">
        <v>116</v>
      </c>
      <c r="B8" s="12">
        <v>1</v>
      </c>
      <c r="C8" s="15">
        <v>0</v>
      </c>
      <c r="D8" s="16">
        <v>0</v>
      </c>
      <c r="E8" s="28">
        <v>1</v>
      </c>
      <c r="F8" s="15">
        <v>1</v>
      </c>
      <c r="G8" s="16">
        <v>1</v>
      </c>
      <c r="H8" s="15">
        <v>4</v>
      </c>
      <c r="I8" s="15">
        <v>1</v>
      </c>
      <c r="J8" s="16">
        <v>1</v>
      </c>
      <c r="K8" s="15">
        <v>33</v>
      </c>
      <c r="L8" s="17">
        <f t="shared" si="1"/>
        <v>24</v>
      </c>
      <c r="M8" s="17">
        <f t="shared" si="2"/>
        <v>6</v>
      </c>
      <c r="N8" s="17">
        <f t="shared" si="3"/>
        <v>30</v>
      </c>
      <c r="O8" s="18">
        <v>25</v>
      </c>
      <c r="P8" s="18">
        <v>0</v>
      </c>
      <c r="Q8" s="18">
        <f t="shared" si="4"/>
        <v>25</v>
      </c>
      <c r="R8" s="15">
        <v>70</v>
      </c>
      <c r="S8" s="17">
        <f t="shared" si="5"/>
        <v>40</v>
      </c>
      <c r="T8" s="17">
        <f t="shared" si="5"/>
        <v>10</v>
      </c>
      <c r="U8" s="17">
        <f t="shared" si="5"/>
        <v>50</v>
      </c>
      <c r="V8" s="16">
        <v>43</v>
      </c>
      <c r="W8" s="16">
        <v>0</v>
      </c>
      <c r="X8" s="16">
        <f t="shared" si="6"/>
        <v>43</v>
      </c>
      <c r="Y8" s="15">
        <v>66</v>
      </c>
      <c r="Z8" s="15">
        <v>11</v>
      </c>
      <c r="AA8" s="15">
        <v>77</v>
      </c>
      <c r="AB8" s="15">
        <v>80</v>
      </c>
      <c r="AC8" s="15">
        <v>20</v>
      </c>
      <c r="AD8" s="15">
        <f t="shared" si="7"/>
        <v>100</v>
      </c>
      <c r="AE8" s="16">
        <v>80</v>
      </c>
      <c r="AF8" s="16">
        <v>0</v>
      </c>
      <c r="AG8" s="19">
        <f t="shared" si="8"/>
        <v>80</v>
      </c>
      <c r="AH8" s="15">
        <v>1</v>
      </c>
      <c r="AI8" s="15">
        <v>0</v>
      </c>
      <c r="AJ8" s="16">
        <v>0</v>
      </c>
      <c r="AK8" s="15">
        <v>25</v>
      </c>
      <c r="AL8" s="15">
        <f t="shared" si="9"/>
        <v>80</v>
      </c>
      <c r="AM8" s="15">
        <f t="shared" si="9"/>
        <v>20</v>
      </c>
      <c r="AN8" s="15">
        <f t="shared" si="10"/>
        <v>100</v>
      </c>
      <c r="AO8" s="16">
        <v>80</v>
      </c>
      <c r="AP8" s="16">
        <v>0</v>
      </c>
      <c r="AQ8" s="19">
        <f t="shared" si="0"/>
        <v>80</v>
      </c>
    </row>
    <row r="9" spans="1:43">
      <c r="A9" s="12" t="s">
        <v>117</v>
      </c>
      <c r="B9" s="12">
        <v>0</v>
      </c>
      <c r="C9" s="12">
        <v>0</v>
      </c>
      <c r="D9" s="16">
        <v>0</v>
      </c>
      <c r="E9" s="12">
        <v>0</v>
      </c>
      <c r="F9" s="12">
        <v>1</v>
      </c>
      <c r="G9" s="13">
        <v>0</v>
      </c>
      <c r="H9" s="12">
        <v>0</v>
      </c>
      <c r="I9" s="12">
        <v>1</v>
      </c>
      <c r="J9" s="13">
        <v>0</v>
      </c>
      <c r="K9" s="15">
        <v>18</v>
      </c>
      <c r="L9" s="17">
        <f t="shared" si="1"/>
        <v>11.7</v>
      </c>
      <c r="M9" s="17">
        <f t="shared" si="2"/>
        <v>6.8999999999999995</v>
      </c>
      <c r="N9" s="17">
        <f t="shared" si="3"/>
        <v>18.599999999999998</v>
      </c>
      <c r="O9" s="18">
        <v>10</v>
      </c>
      <c r="P9" s="18">
        <v>0</v>
      </c>
      <c r="Q9" s="18">
        <f t="shared" si="4"/>
        <v>10</v>
      </c>
      <c r="R9" s="15">
        <v>27</v>
      </c>
      <c r="S9" s="17">
        <f t="shared" si="5"/>
        <v>19.5</v>
      </c>
      <c r="T9" s="17">
        <f t="shared" si="5"/>
        <v>11.5</v>
      </c>
      <c r="U9" s="17">
        <f t="shared" si="5"/>
        <v>31</v>
      </c>
      <c r="V9" s="18">
        <v>20</v>
      </c>
      <c r="W9" s="18">
        <v>0</v>
      </c>
      <c r="X9" s="16">
        <f t="shared" si="6"/>
        <v>20</v>
      </c>
      <c r="Y9" s="15">
        <v>34</v>
      </c>
      <c r="Z9" s="15">
        <v>2</v>
      </c>
      <c r="AA9" s="15">
        <v>36</v>
      </c>
      <c r="AB9" s="15">
        <v>39</v>
      </c>
      <c r="AC9" s="15">
        <v>23</v>
      </c>
      <c r="AD9" s="15">
        <f t="shared" si="7"/>
        <v>62</v>
      </c>
      <c r="AE9" s="16">
        <v>39</v>
      </c>
      <c r="AF9" s="16">
        <v>0</v>
      </c>
      <c r="AG9" s="19">
        <f t="shared" si="8"/>
        <v>39</v>
      </c>
      <c r="AH9" s="12">
        <v>0</v>
      </c>
      <c r="AI9" s="12">
        <v>0</v>
      </c>
      <c r="AJ9" s="16">
        <v>0</v>
      </c>
      <c r="AK9" s="15">
        <v>2</v>
      </c>
      <c r="AL9" s="15">
        <f t="shared" si="9"/>
        <v>39</v>
      </c>
      <c r="AM9" s="15">
        <f t="shared" si="9"/>
        <v>23</v>
      </c>
      <c r="AN9" s="15">
        <f t="shared" si="10"/>
        <v>62</v>
      </c>
      <c r="AO9" s="16">
        <v>39</v>
      </c>
      <c r="AP9" s="16">
        <v>0</v>
      </c>
      <c r="AQ9" s="19">
        <f t="shared" si="0"/>
        <v>39</v>
      </c>
    </row>
    <row r="10" spans="1:43" s="1" customFormat="1">
      <c r="A10" s="20" t="s">
        <v>115</v>
      </c>
      <c r="B10" s="20">
        <v>0</v>
      </c>
      <c r="C10" s="20">
        <v>0</v>
      </c>
      <c r="D10" s="21">
        <v>0</v>
      </c>
      <c r="E10" s="22">
        <v>0</v>
      </c>
      <c r="F10" s="20">
        <v>0</v>
      </c>
      <c r="G10" s="21">
        <v>0</v>
      </c>
      <c r="H10" s="23">
        <v>1</v>
      </c>
      <c r="I10" s="23">
        <v>0</v>
      </c>
      <c r="J10" s="26">
        <v>7</v>
      </c>
      <c r="K10" s="23">
        <v>11</v>
      </c>
      <c r="L10" s="17">
        <f t="shared" si="1"/>
        <v>8.4</v>
      </c>
      <c r="M10" s="24">
        <f t="shared" si="2"/>
        <v>4.2</v>
      </c>
      <c r="N10" s="24">
        <f t="shared" si="3"/>
        <v>12.600000000000001</v>
      </c>
      <c r="O10" s="25">
        <v>25</v>
      </c>
      <c r="P10" s="25">
        <v>3</v>
      </c>
      <c r="Q10" s="25">
        <f t="shared" si="4"/>
        <v>28</v>
      </c>
      <c r="R10" s="23">
        <v>19</v>
      </c>
      <c r="S10" s="24">
        <f t="shared" si="5"/>
        <v>14</v>
      </c>
      <c r="T10" s="24">
        <f t="shared" si="5"/>
        <v>7</v>
      </c>
      <c r="U10" s="24">
        <f t="shared" si="5"/>
        <v>21</v>
      </c>
      <c r="V10" s="25">
        <v>16</v>
      </c>
      <c r="W10" s="25">
        <v>1</v>
      </c>
      <c r="X10" s="26">
        <f t="shared" si="6"/>
        <v>17</v>
      </c>
      <c r="Y10" s="23">
        <v>17</v>
      </c>
      <c r="Z10" s="23">
        <v>2</v>
      </c>
      <c r="AA10" s="23">
        <v>19</v>
      </c>
      <c r="AB10" s="23">
        <v>28</v>
      </c>
      <c r="AC10" s="23">
        <v>14</v>
      </c>
      <c r="AD10" s="23">
        <f t="shared" si="7"/>
        <v>42</v>
      </c>
      <c r="AE10" s="26">
        <v>27</v>
      </c>
      <c r="AF10" s="26">
        <v>8</v>
      </c>
      <c r="AG10" s="27">
        <f t="shared" si="8"/>
        <v>35</v>
      </c>
      <c r="AH10" s="20">
        <v>0</v>
      </c>
      <c r="AI10" s="20">
        <v>0</v>
      </c>
      <c r="AJ10" s="26">
        <v>0</v>
      </c>
      <c r="AK10" s="23">
        <v>1</v>
      </c>
      <c r="AL10" s="23">
        <f t="shared" si="9"/>
        <v>28</v>
      </c>
      <c r="AM10" s="23">
        <f t="shared" si="9"/>
        <v>14</v>
      </c>
      <c r="AN10" s="23">
        <f t="shared" si="10"/>
        <v>42</v>
      </c>
      <c r="AO10" s="26">
        <v>30</v>
      </c>
      <c r="AP10" s="26">
        <v>0</v>
      </c>
      <c r="AQ10" s="27">
        <f t="shared" si="0"/>
        <v>30</v>
      </c>
    </row>
    <row r="11" spans="1:43">
      <c r="A11" s="12" t="s">
        <v>122</v>
      </c>
      <c r="B11" s="12">
        <v>0</v>
      </c>
      <c r="C11" s="12">
        <v>0</v>
      </c>
      <c r="D11" s="13">
        <v>0</v>
      </c>
      <c r="E11" s="14">
        <v>0</v>
      </c>
      <c r="F11" s="12">
        <v>0</v>
      </c>
      <c r="G11" s="13">
        <v>0</v>
      </c>
      <c r="H11" s="12">
        <v>0</v>
      </c>
      <c r="I11" s="12">
        <v>0</v>
      </c>
      <c r="J11" s="13">
        <v>0</v>
      </c>
      <c r="K11" s="15">
        <v>3</v>
      </c>
      <c r="L11" s="17">
        <f t="shared" si="1"/>
        <v>3.3</v>
      </c>
      <c r="M11" s="17">
        <f t="shared" si="2"/>
        <v>1.7999999999999998</v>
      </c>
      <c r="N11" s="17">
        <f t="shared" si="3"/>
        <v>5.0999999999999996</v>
      </c>
      <c r="O11" s="18">
        <v>4</v>
      </c>
      <c r="P11" s="18">
        <v>1</v>
      </c>
      <c r="Q11" s="18">
        <f t="shared" si="4"/>
        <v>5</v>
      </c>
      <c r="R11" s="15">
        <v>10</v>
      </c>
      <c r="S11" s="17">
        <f t="shared" si="5"/>
        <v>5.5</v>
      </c>
      <c r="T11" s="17">
        <f t="shared" si="5"/>
        <v>3</v>
      </c>
      <c r="U11" s="17">
        <f t="shared" si="5"/>
        <v>8.5</v>
      </c>
      <c r="V11" s="18">
        <v>6</v>
      </c>
      <c r="W11" s="18">
        <v>4</v>
      </c>
      <c r="X11" s="16">
        <f t="shared" si="6"/>
        <v>10</v>
      </c>
      <c r="Y11" s="15">
        <v>11</v>
      </c>
      <c r="Z11" s="15">
        <v>6</v>
      </c>
      <c r="AA11" s="15">
        <v>17</v>
      </c>
      <c r="AB11" s="15">
        <v>11</v>
      </c>
      <c r="AC11" s="15">
        <v>6</v>
      </c>
      <c r="AD11" s="15">
        <f t="shared" si="7"/>
        <v>17</v>
      </c>
      <c r="AE11" s="16">
        <v>11</v>
      </c>
      <c r="AF11" s="16">
        <v>0</v>
      </c>
      <c r="AG11" s="19">
        <f t="shared" si="8"/>
        <v>11</v>
      </c>
      <c r="AH11" s="12">
        <v>0</v>
      </c>
      <c r="AI11" s="12">
        <v>0</v>
      </c>
      <c r="AJ11" s="16">
        <v>0</v>
      </c>
      <c r="AK11" s="15">
        <v>2</v>
      </c>
      <c r="AL11" s="15">
        <f t="shared" si="9"/>
        <v>11</v>
      </c>
      <c r="AM11" s="15">
        <f t="shared" si="9"/>
        <v>6</v>
      </c>
      <c r="AN11" s="15">
        <f t="shared" si="10"/>
        <v>17</v>
      </c>
      <c r="AO11" s="16">
        <v>11</v>
      </c>
      <c r="AP11" s="16">
        <v>0</v>
      </c>
      <c r="AQ11" s="19">
        <f t="shared" si="0"/>
        <v>11</v>
      </c>
    </row>
    <row r="12" spans="1:43">
      <c r="A12" s="29" t="s">
        <v>120</v>
      </c>
      <c r="B12" s="30">
        <v>1</v>
      </c>
      <c r="C12" s="31">
        <f>SUM(C5:C11)</f>
        <v>0</v>
      </c>
      <c r="D12" s="32">
        <f t="shared" ref="D12:AQ12" si="11">SUM(D5:D11)</f>
        <v>0</v>
      </c>
      <c r="E12" s="30">
        <f t="shared" si="11"/>
        <v>1</v>
      </c>
      <c r="F12" s="31">
        <f t="shared" si="11"/>
        <v>5</v>
      </c>
      <c r="G12" s="32">
        <f t="shared" si="11"/>
        <v>1</v>
      </c>
      <c r="H12" s="30">
        <f t="shared" si="11"/>
        <v>6</v>
      </c>
      <c r="I12" s="31">
        <f t="shared" si="11"/>
        <v>5</v>
      </c>
      <c r="J12" s="32">
        <f t="shared" si="11"/>
        <v>11</v>
      </c>
      <c r="K12" s="30">
        <f t="shared" si="11"/>
        <v>100</v>
      </c>
      <c r="L12" s="33">
        <f t="shared" si="11"/>
        <v>72.3</v>
      </c>
      <c r="M12" s="33">
        <f>SUM(M5:M11)</f>
        <v>23.099999999999998</v>
      </c>
      <c r="N12" s="33">
        <f>SUM(N5:N11)</f>
        <v>95.399999999999977</v>
      </c>
      <c r="O12" s="32">
        <f t="shared" si="11"/>
        <v>94</v>
      </c>
      <c r="P12" s="34">
        <f>SUM(P5:P11)</f>
        <v>4</v>
      </c>
      <c r="Q12" s="32">
        <f>SUM(Q5:Q11)</f>
        <v>98</v>
      </c>
      <c r="R12" s="30">
        <f t="shared" si="11"/>
        <v>202</v>
      </c>
      <c r="S12" s="31">
        <f t="shared" si="11"/>
        <v>120.5</v>
      </c>
      <c r="T12" s="33">
        <f>SUM(T5:T11)</f>
        <v>38.5</v>
      </c>
      <c r="U12" s="33">
        <f>SUM(U5:U11)</f>
        <v>159</v>
      </c>
      <c r="V12" s="32">
        <f t="shared" si="11"/>
        <v>132</v>
      </c>
      <c r="W12" s="32">
        <f>SUM(W5:W11)</f>
        <v>8</v>
      </c>
      <c r="X12" s="32">
        <f>SUM(X5:X11)</f>
        <v>140</v>
      </c>
      <c r="Y12" s="30">
        <f t="shared" si="11"/>
        <v>202</v>
      </c>
      <c r="Z12" s="30">
        <f t="shared" si="11"/>
        <v>34</v>
      </c>
      <c r="AA12" s="30">
        <f t="shared" si="11"/>
        <v>236</v>
      </c>
      <c r="AB12" s="31">
        <f t="shared" si="11"/>
        <v>241</v>
      </c>
      <c r="AC12" s="31">
        <f t="shared" si="11"/>
        <v>77</v>
      </c>
      <c r="AD12" s="31">
        <f t="shared" si="11"/>
        <v>318</v>
      </c>
      <c r="AE12" s="32">
        <f>SUM(AE5:AE11)</f>
        <v>241</v>
      </c>
      <c r="AF12" s="32">
        <f>SUM(AF5:AF11)</f>
        <v>18</v>
      </c>
      <c r="AG12" s="32">
        <f>SUM(AG5:AG11)</f>
        <v>259</v>
      </c>
      <c r="AH12" s="30">
        <f t="shared" si="11"/>
        <v>2</v>
      </c>
      <c r="AI12" s="31">
        <f t="shared" si="11"/>
        <v>1</v>
      </c>
      <c r="AJ12" s="32">
        <f t="shared" si="11"/>
        <v>1</v>
      </c>
      <c r="AK12" s="30">
        <f t="shared" si="11"/>
        <v>40</v>
      </c>
      <c r="AL12" s="31">
        <f t="shared" si="11"/>
        <v>241</v>
      </c>
      <c r="AM12" s="31">
        <f>SUM(AM5:AM11)</f>
        <v>77</v>
      </c>
      <c r="AN12" s="31">
        <f>SUM(AN5:AN11)</f>
        <v>318</v>
      </c>
      <c r="AO12" s="32">
        <f t="shared" si="11"/>
        <v>242</v>
      </c>
      <c r="AP12" s="32">
        <f t="shared" si="11"/>
        <v>9</v>
      </c>
      <c r="AQ12" s="32">
        <f t="shared" si="11"/>
        <v>251</v>
      </c>
    </row>
  </sheetData>
  <mergeCells count="19">
    <mergeCell ref="AE3:AG3"/>
    <mergeCell ref="AL3:AN3"/>
    <mergeCell ref="AO3:AQ3"/>
    <mergeCell ref="AB2:AD2"/>
    <mergeCell ref="AE2:AG2"/>
    <mergeCell ref="AL2:AN2"/>
    <mergeCell ref="AO2:AQ2"/>
    <mergeCell ref="AB3:AD3"/>
    <mergeCell ref="Y2:AA2"/>
    <mergeCell ref="A2:A3"/>
    <mergeCell ref="L2:N2"/>
    <mergeCell ref="O2:Q2"/>
    <mergeCell ref="S2:U2"/>
    <mergeCell ref="V2:X2"/>
    <mergeCell ref="L3:N3"/>
    <mergeCell ref="O3:Q3"/>
    <mergeCell ref="S3:U3"/>
    <mergeCell ref="V3:X3"/>
    <mergeCell ref="Y3:AA3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2"/>
  <sheetViews>
    <sheetView workbookViewId="0">
      <selection activeCell="A27" sqref="A27:XFD27"/>
    </sheetView>
  </sheetViews>
  <sheetFormatPr defaultRowHeight="15.75"/>
  <cols>
    <col min="1" max="1" width="5.375" style="2" customWidth="1"/>
    <col min="2" max="2" width="34.25" style="2" bestFit="1" customWidth="1"/>
    <col min="3" max="3" width="9.375" bestFit="1" customWidth="1"/>
    <col min="4" max="4" width="40.25" bestFit="1" customWidth="1"/>
    <col min="5" max="5" width="9.875" bestFit="1" customWidth="1"/>
    <col min="8" max="8" width="34.25" bestFit="1" customWidth="1"/>
  </cols>
  <sheetData>
    <row r="1" spans="1:9" ht="31.5">
      <c r="A1" s="69" t="s">
        <v>367</v>
      </c>
      <c r="B1" s="69" t="s">
        <v>364</v>
      </c>
      <c r="C1" s="69" t="s">
        <v>363</v>
      </c>
      <c r="D1" s="69" t="s">
        <v>1</v>
      </c>
      <c r="E1" s="69" t="s">
        <v>368</v>
      </c>
      <c r="H1" s="69" t="s">
        <v>121</v>
      </c>
      <c r="I1" s="69" t="s">
        <v>362</v>
      </c>
    </row>
    <row r="2" spans="1:9">
      <c r="A2" s="73">
        <v>1</v>
      </c>
      <c r="B2" s="70" t="s">
        <v>116</v>
      </c>
      <c r="C2" s="70" t="s">
        <v>324</v>
      </c>
      <c r="D2" s="70" t="s">
        <v>139</v>
      </c>
      <c r="E2" s="71">
        <v>45657</v>
      </c>
      <c r="H2" s="70" t="s">
        <v>118</v>
      </c>
      <c r="I2" s="72">
        <v>11</v>
      </c>
    </row>
    <row r="3" spans="1:9">
      <c r="A3" s="73">
        <v>2</v>
      </c>
      <c r="B3" s="70" t="s">
        <v>116</v>
      </c>
      <c r="C3" s="70" t="s">
        <v>325</v>
      </c>
      <c r="D3" s="70" t="s">
        <v>140</v>
      </c>
      <c r="E3" s="71">
        <v>45657</v>
      </c>
      <c r="H3" s="70" t="s">
        <v>114</v>
      </c>
      <c r="I3" s="72">
        <v>3</v>
      </c>
    </row>
    <row r="4" spans="1:9">
      <c r="A4" s="73">
        <v>3</v>
      </c>
      <c r="B4" s="70" t="s">
        <v>116</v>
      </c>
      <c r="C4" s="70" t="s">
        <v>326</v>
      </c>
      <c r="D4" s="70" t="s">
        <v>141</v>
      </c>
      <c r="E4" s="71">
        <v>45657</v>
      </c>
      <c r="H4" s="70" t="s">
        <v>119</v>
      </c>
      <c r="I4" s="72">
        <v>1</v>
      </c>
    </row>
    <row r="5" spans="1:9">
      <c r="A5" s="73">
        <v>4</v>
      </c>
      <c r="B5" s="70" t="s">
        <v>116</v>
      </c>
      <c r="C5" s="70" t="s">
        <v>327</v>
      </c>
      <c r="D5" s="70" t="s">
        <v>142</v>
      </c>
      <c r="E5" s="71">
        <v>45657</v>
      </c>
      <c r="H5" s="70" t="s">
        <v>116</v>
      </c>
      <c r="I5" s="72">
        <v>14</v>
      </c>
    </row>
    <row r="6" spans="1:9">
      <c r="A6" s="73">
        <v>5</v>
      </c>
      <c r="B6" s="70" t="s">
        <v>116</v>
      </c>
      <c r="C6" s="70" t="s">
        <v>328</v>
      </c>
      <c r="D6" s="70" t="s">
        <v>143</v>
      </c>
      <c r="E6" s="71">
        <v>45657</v>
      </c>
      <c r="H6" s="70" t="s">
        <v>117</v>
      </c>
      <c r="I6" s="72">
        <v>6</v>
      </c>
    </row>
    <row r="7" spans="1:9">
      <c r="A7" s="73">
        <v>6</v>
      </c>
      <c r="B7" s="70" t="s">
        <v>116</v>
      </c>
      <c r="C7" s="70" t="s">
        <v>329</v>
      </c>
      <c r="D7" s="70" t="s">
        <v>292</v>
      </c>
      <c r="E7" s="71">
        <v>45657</v>
      </c>
      <c r="H7" s="70" t="s">
        <v>115</v>
      </c>
      <c r="I7" s="72">
        <v>5</v>
      </c>
    </row>
    <row r="8" spans="1:9">
      <c r="A8" s="73">
        <v>7</v>
      </c>
      <c r="B8" s="70" t="s">
        <v>116</v>
      </c>
      <c r="C8" s="70" t="s">
        <v>330</v>
      </c>
      <c r="D8" s="70" t="s">
        <v>144</v>
      </c>
      <c r="E8" s="71">
        <v>45657</v>
      </c>
      <c r="H8" s="70" t="s">
        <v>122</v>
      </c>
      <c r="I8" s="72">
        <v>1</v>
      </c>
    </row>
    <row r="9" spans="1:9">
      <c r="A9" s="73">
        <v>8</v>
      </c>
      <c r="B9" s="70" t="s">
        <v>116</v>
      </c>
      <c r="C9" s="70" t="s">
        <v>331</v>
      </c>
      <c r="D9" s="70" t="s">
        <v>145</v>
      </c>
      <c r="E9" s="71">
        <v>45657</v>
      </c>
      <c r="H9" s="75" t="s">
        <v>4</v>
      </c>
      <c r="I9" s="74">
        <f>SUM(I2:I8)</f>
        <v>41</v>
      </c>
    </row>
    <row r="10" spans="1:9">
      <c r="A10" s="73">
        <v>9</v>
      </c>
      <c r="B10" s="70" t="s">
        <v>116</v>
      </c>
      <c r="C10" s="70" t="s">
        <v>332</v>
      </c>
      <c r="D10" s="70" t="s">
        <v>146</v>
      </c>
      <c r="E10" s="71">
        <v>45657</v>
      </c>
    </row>
    <row r="11" spans="1:9">
      <c r="A11" s="73">
        <v>10</v>
      </c>
      <c r="B11" s="70" t="s">
        <v>116</v>
      </c>
      <c r="C11" s="70" t="s">
        <v>333</v>
      </c>
      <c r="D11" s="70" t="s">
        <v>124</v>
      </c>
      <c r="E11" s="71">
        <v>45657</v>
      </c>
    </row>
    <row r="12" spans="1:9">
      <c r="A12" s="73">
        <v>11</v>
      </c>
      <c r="B12" s="70" t="s">
        <v>116</v>
      </c>
      <c r="C12" s="70" t="s">
        <v>334</v>
      </c>
      <c r="D12" s="70" t="s">
        <v>125</v>
      </c>
      <c r="E12" s="71">
        <v>45657</v>
      </c>
    </row>
    <row r="13" spans="1:9">
      <c r="A13" s="73">
        <v>12</v>
      </c>
      <c r="B13" s="70" t="s">
        <v>116</v>
      </c>
      <c r="C13" s="70" t="s">
        <v>335</v>
      </c>
      <c r="D13" s="70" t="s">
        <v>147</v>
      </c>
      <c r="E13" s="71">
        <v>45657</v>
      </c>
    </row>
    <row r="14" spans="1:9">
      <c r="A14" s="73">
        <v>13</v>
      </c>
      <c r="B14" s="70" t="s">
        <v>116</v>
      </c>
      <c r="C14" s="70" t="s">
        <v>336</v>
      </c>
      <c r="D14" s="70" t="s">
        <v>148</v>
      </c>
      <c r="E14" s="71">
        <v>45657</v>
      </c>
    </row>
    <row r="15" spans="1:9">
      <c r="A15" s="73">
        <v>14</v>
      </c>
      <c r="B15" s="70" t="s">
        <v>116</v>
      </c>
      <c r="C15" s="70" t="s">
        <v>337</v>
      </c>
      <c r="D15" s="70" t="s">
        <v>149</v>
      </c>
      <c r="E15" s="71">
        <v>45657</v>
      </c>
    </row>
    <row r="16" spans="1:9">
      <c r="A16" s="73">
        <v>15</v>
      </c>
      <c r="B16" s="70" t="s">
        <v>115</v>
      </c>
      <c r="C16" s="70" t="s">
        <v>338</v>
      </c>
      <c r="D16" s="70" t="s">
        <v>132</v>
      </c>
      <c r="E16" s="71">
        <v>45657</v>
      </c>
      <c r="G16" s="68"/>
    </row>
    <row r="17" spans="1:5">
      <c r="A17" s="73">
        <v>16</v>
      </c>
      <c r="B17" s="70" t="s">
        <v>115</v>
      </c>
      <c r="C17" s="70" t="s">
        <v>339</v>
      </c>
      <c r="D17" s="70" t="s">
        <v>136</v>
      </c>
      <c r="E17" s="71">
        <v>45657</v>
      </c>
    </row>
    <row r="18" spans="1:5">
      <c r="A18" s="73">
        <v>17</v>
      </c>
      <c r="B18" s="70" t="s">
        <v>115</v>
      </c>
      <c r="C18" s="70" t="s">
        <v>340</v>
      </c>
      <c r="D18" s="70" t="s">
        <v>137</v>
      </c>
      <c r="E18" s="71">
        <v>45657</v>
      </c>
    </row>
    <row r="19" spans="1:5">
      <c r="A19" s="73">
        <v>18</v>
      </c>
      <c r="B19" s="70" t="s">
        <v>115</v>
      </c>
      <c r="C19" s="70" t="s">
        <v>341</v>
      </c>
      <c r="D19" s="70" t="s">
        <v>138</v>
      </c>
      <c r="E19" s="71">
        <v>45657</v>
      </c>
    </row>
    <row r="20" spans="1:5">
      <c r="A20" s="73">
        <v>19</v>
      </c>
      <c r="B20" s="70" t="s">
        <v>115</v>
      </c>
      <c r="C20" s="70" t="s">
        <v>342</v>
      </c>
      <c r="D20" s="70" t="s">
        <v>123</v>
      </c>
      <c r="E20" s="71">
        <v>45657</v>
      </c>
    </row>
    <row r="21" spans="1:5">
      <c r="A21" s="73">
        <v>20</v>
      </c>
      <c r="B21" s="70" t="s">
        <v>117</v>
      </c>
      <c r="C21" s="70" t="s">
        <v>343</v>
      </c>
      <c r="D21" s="70" t="s">
        <v>150</v>
      </c>
      <c r="E21" s="71">
        <v>45657</v>
      </c>
    </row>
    <row r="22" spans="1:5">
      <c r="A22" s="73">
        <v>21</v>
      </c>
      <c r="B22" s="70" t="s">
        <v>117</v>
      </c>
      <c r="C22" s="70" t="s">
        <v>344</v>
      </c>
      <c r="D22" s="70" t="s">
        <v>151</v>
      </c>
      <c r="E22" s="71">
        <v>45657</v>
      </c>
    </row>
    <row r="23" spans="1:5">
      <c r="A23" s="73">
        <v>22</v>
      </c>
      <c r="B23" s="70" t="s">
        <v>117</v>
      </c>
      <c r="C23" s="70" t="s">
        <v>345</v>
      </c>
      <c r="D23" s="70" t="s">
        <v>152</v>
      </c>
      <c r="E23" s="71">
        <v>45657</v>
      </c>
    </row>
    <row r="24" spans="1:5">
      <c r="A24" s="73">
        <v>23</v>
      </c>
      <c r="B24" s="70" t="s">
        <v>117</v>
      </c>
      <c r="C24" s="70" t="s">
        <v>346</v>
      </c>
      <c r="D24" s="70" t="s">
        <v>153</v>
      </c>
      <c r="E24" s="71">
        <v>45657</v>
      </c>
    </row>
    <row r="25" spans="1:5">
      <c r="A25" s="73">
        <v>24</v>
      </c>
      <c r="B25" s="70" t="s">
        <v>117</v>
      </c>
      <c r="C25" s="70" t="s">
        <v>347</v>
      </c>
      <c r="D25" s="70" t="s">
        <v>154</v>
      </c>
      <c r="E25" s="71">
        <v>45657</v>
      </c>
    </row>
    <row r="26" spans="1:5">
      <c r="A26" s="73">
        <v>25</v>
      </c>
      <c r="B26" s="70" t="s">
        <v>117</v>
      </c>
      <c r="C26" s="70" t="s">
        <v>348</v>
      </c>
      <c r="D26" s="70" t="s">
        <v>155</v>
      </c>
      <c r="E26" s="71">
        <v>45657</v>
      </c>
    </row>
    <row r="27" spans="1:5">
      <c r="A27" s="73">
        <v>26</v>
      </c>
      <c r="B27" s="70" t="s">
        <v>122</v>
      </c>
      <c r="C27" s="70" t="s">
        <v>349</v>
      </c>
      <c r="D27" s="70" t="s">
        <v>253</v>
      </c>
      <c r="E27" s="71">
        <v>45657</v>
      </c>
    </row>
    <row r="28" spans="1:5">
      <c r="A28" s="73">
        <v>27</v>
      </c>
      <c r="B28" s="70" t="s">
        <v>118</v>
      </c>
      <c r="C28" s="70" t="s">
        <v>351</v>
      </c>
      <c r="D28" s="70" t="s">
        <v>156</v>
      </c>
      <c r="E28" s="71">
        <v>45657</v>
      </c>
    </row>
    <row r="29" spans="1:5">
      <c r="A29" s="73">
        <v>28</v>
      </c>
      <c r="B29" s="70" t="s">
        <v>118</v>
      </c>
      <c r="C29" s="70" t="s">
        <v>352</v>
      </c>
      <c r="D29" s="70" t="s">
        <v>157</v>
      </c>
      <c r="E29" s="71">
        <v>45657</v>
      </c>
    </row>
    <row r="30" spans="1:5">
      <c r="A30" s="73">
        <v>29</v>
      </c>
      <c r="B30" s="70" t="s">
        <v>118</v>
      </c>
      <c r="C30" s="70" t="s">
        <v>350</v>
      </c>
      <c r="D30" s="70" t="s">
        <v>158</v>
      </c>
      <c r="E30" s="71">
        <v>45657</v>
      </c>
    </row>
    <row r="31" spans="1:5">
      <c r="A31" s="73">
        <v>30</v>
      </c>
      <c r="B31" s="70" t="s">
        <v>118</v>
      </c>
      <c r="C31" s="70" t="s">
        <v>353</v>
      </c>
      <c r="D31" s="70" t="s">
        <v>159</v>
      </c>
      <c r="E31" s="71">
        <v>45657</v>
      </c>
    </row>
    <row r="32" spans="1:5">
      <c r="A32" s="73">
        <v>31</v>
      </c>
      <c r="B32" s="70" t="s">
        <v>118</v>
      </c>
      <c r="C32" s="70" t="s">
        <v>354</v>
      </c>
      <c r="D32" s="70" t="s">
        <v>160</v>
      </c>
      <c r="E32" s="71">
        <v>45657</v>
      </c>
    </row>
    <row r="33" spans="1:5">
      <c r="A33" s="73">
        <v>32</v>
      </c>
      <c r="B33" s="70" t="s">
        <v>118</v>
      </c>
      <c r="C33" s="70" t="s">
        <v>355</v>
      </c>
      <c r="D33" s="70" t="s">
        <v>161</v>
      </c>
      <c r="E33" s="71">
        <v>45657</v>
      </c>
    </row>
    <row r="34" spans="1:5">
      <c r="A34" s="73">
        <v>33</v>
      </c>
      <c r="B34" s="70" t="s">
        <v>118</v>
      </c>
      <c r="C34" s="70" t="s">
        <v>356</v>
      </c>
      <c r="D34" s="70" t="s">
        <v>162</v>
      </c>
      <c r="E34" s="71">
        <v>45657</v>
      </c>
    </row>
    <row r="35" spans="1:5">
      <c r="A35" s="73">
        <v>34</v>
      </c>
      <c r="B35" s="70" t="s">
        <v>118</v>
      </c>
      <c r="C35" s="70" t="s">
        <v>357</v>
      </c>
      <c r="D35" s="70" t="s">
        <v>163</v>
      </c>
      <c r="E35" s="71">
        <v>45657</v>
      </c>
    </row>
    <row r="36" spans="1:5">
      <c r="A36" s="73">
        <v>35</v>
      </c>
      <c r="B36" s="70" t="s">
        <v>118</v>
      </c>
      <c r="C36" s="70" t="s">
        <v>358</v>
      </c>
      <c r="D36" s="70" t="s">
        <v>164</v>
      </c>
      <c r="E36" s="71">
        <v>45657</v>
      </c>
    </row>
    <row r="37" spans="1:5">
      <c r="A37" s="73">
        <v>36</v>
      </c>
      <c r="B37" s="70" t="s">
        <v>118</v>
      </c>
      <c r="C37" s="70" t="s">
        <v>359</v>
      </c>
      <c r="D37" s="70" t="s">
        <v>165</v>
      </c>
      <c r="E37" s="71">
        <v>45657</v>
      </c>
    </row>
    <row r="38" spans="1:5">
      <c r="A38" s="73">
        <v>37</v>
      </c>
      <c r="B38" s="70" t="s">
        <v>118</v>
      </c>
      <c r="C38" s="70" t="s">
        <v>360</v>
      </c>
      <c r="D38" s="70" t="s">
        <v>166</v>
      </c>
      <c r="E38" s="71">
        <v>45657</v>
      </c>
    </row>
    <row r="39" spans="1:5">
      <c r="A39" s="73">
        <v>38</v>
      </c>
      <c r="B39" s="70" t="s">
        <v>119</v>
      </c>
      <c r="C39" s="70" t="s">
        <v>361</v>
      </c>
      <c r="D39" s="70" t="s">
        <v>241</v>
      </c>
      <c r="E39" s="71">
        <v>45657</v>
      </c>
    </row>
    <row r="40" spans="1:5">
      <c r="A40" s="73">
        <v>39</v>
      </c>
      <c r="B40" s="70" t="s">
        <v>114</v>
      </c>
      <c r="C40" s="73" t="s">
        <v>365</v>
      </c>
      <c r="D40" s="73" t="s">
        <v>135</v>
      </c>
      <c r="E40" s="71">
        <v>45657</v>
      </c>
    </row>
    <row r="41" spans="1:5">
      <c r="A41" s="73">
        <v>40</v>
      </c>
      <c r="B41" s="70" t="s">
        <v>114</v>
      </c>
      <c r="C41" s="73" t="s">
        <v>366</v>
      </c>
      <c r="D41" s="73" t="s">
        <v>134</v>
      </c>
      <c r="E41" s="71">
        <v>45657</v>
      </c>
    </row>
    <row r="42" spans="1:5">
      <c r="A42" s="73">
        <v>41</v>
      </c>
      <c r="B42" s="70" t="s">
        <v>114</v>
      </c>
      <c r="C42" s="73" t="s">
        <v>369</v>
      </c>
      <c r="D42" s="73" t="s">
        <v>133</v>
      </c>
      <c r="E42" s="71">
        <v>45657</v>
      </c>
    </row>
  </sheetData>
  <sortState ref="C28:C38">
    <sortCondition ref="C28"/>
  </sortState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W12"/>
  <sheetViews>
    <sheetView workbookViewId="0">
      <pane xSplit="1" ySplit="3" topLeftCell="B4" activePane="bottomRight" state="frozen"/>
      <selection pane="topRight" activeCell="B1" sqref="B1"/>
      <selection pane="bottomLeft" activeCell="A5" sqref="A5"/>
      <selection pane="bottomRight" activeCell="AC20" sqref="AC20"/>
    </sheetView>
  </sheetViews>
  <sheetFormatPr defaultColWidth="9" defaultRowHeight="15.75"/>
  <cols>
    <col min="1" max="1" width="25" style="2" bestFit="1" customWidth="1"/>
    <col min="2" max="2" width="5.625" style="2" customWidth="1"/>
    <col min="3" max="3" width="5.125" style="2" customWidth="1"/>
    <col min="4" max="5" width="5.375" style="2" customWidth="1"/>
    <col min="6" max="6" width="5.75" style="2" customWidth="1"/>
    <col min="7" max="7" width="5.375" style="35" customWidth="1"/>
    <col min="8" max="8" width="5.75" style="35" customWidth="1"/>
    <col min="9" max="10" width="5.25" style="35" customWidth="1"/>
    <col min="11" max="11" width="5.5" style="2" customWidth="1"/>
    <col min="12" max="12" width="8" style="2" customWidth="1"/>
    <col min="13" max="19" width="5.875" style="2" customWidth="1"/>
    <col min="20" max="25" width="5.625" style="2" customWidth="1"/>
    <col min="26" max="26" width="5.5" style="2" customWidth="1"/>
    <col min="27" max="27" width="5.75" style="2" customWidth="1"/>
    <col min="28" max="28" width="7.75" style="2" customWidth="1"/>
    <col min="29" max="29" width="6.25" style="2" customWidth="1"/>
    <col min="30" max="30" width="9" style="2" customWidth="1"/>
    <col min="31" max="31" width="6.875" style="2" customWidth="1"/>
    <col min="32" max="32" width="9" style="2" customWidth="1"/>
    <col min="33" max="33" width="6.875" style="2" customWidth="1"/>
    <col min="34" max="34" width="7.625" style="2" customWidth="1"/>
    <col min="35" max="35" width="7" style="2" customWidth="1"/>
    <col min="36" max="36" width="6.5" style="2" customWidth="1"/>
    <col min="37" max="37" width="7.25" style="2" customWidth="1"/>
    <col min="38" max="39" width="6.5" style="2" customWidth="1"/>
    <col min="40" max="40" width="6.375" style="2" customWidth="1"/>
    <col min="41" max="41" width="7.875" style="2" customWidth="1"/>
    <col min="42" max="42" width="6.75" style="2" customWidth="1"/>
    <col min="43" max="44" width="6.125" style="2" customWidth="1"/>
    <col min="45" max="45" width="8.5" style="2" customWidth="1"/>
    <col min="46" max="46" width="7.625" style="2" customWidth="1"/>
    <col min="47" max="47" width="8.125" style="2" customWidth="1"/>
    <col min="48" max="48" width="5.875" style="2" customWidth="1"/>
    <col min="49" max="49" width="8.5" style="2" customWidth="1"/>
    <col min="50" max="16384" width="9" style="2"/>
  </cols>
  <sheetData>
    <row r="2" spans="1:49" ht="60.75" customHeight="1">
      <c r="A2" s="104" t="s">
        <v>121</v>
      </c>
      <c r="B2" s="121" t="s">
        <v>294</v>
      </c>
      <c r="C2" s="121"/>
      <c r="D2" s="121"/>
      <c r="E2" s="121"/>
      <c r="F2" s="121"/>
      <c r="G2" s="121" t="s">
        <v>295</v>
      </c>
      <c r="H2" s="121"/>
      <c r="I2" s="121"/>
      <c r="J2" s="121"/>
      <c r="K2" s="121"/>
      <c r="L2" s="121"/>
      <c r="M2" s="121" t="s">
        <v>299</v>
      </c>
      <c r="N2" s="121"/>
      <c r="O2" s="121"/>
      <c r="P2" s="121" t="s">
        <v>296</v>
      </c>
      <c r="Q2" s="121"/>
      <c r="R2" s="121"/>
      <c r="S2" s="121"/>
      <c r="T2" s="121" t="s">
        <v>300</v>
      </c>
      <c r="U2" s="121"/>
      <c r="V2" s="121"/>
      <c r="W2" s="121" t="s">
        <v>301</v>
      </c>
      <c r="X2" s="121"/>
      <c r="Y2" s="121"/>
      <c r="Z2" s="121"/>
      <c r="AA2" s="121"/>
      <c r="AB2" s="106" t="s">
        <v>306</v>
      </c>
      <c r="AC2" s="108"/>
      <c r="AD2" s="106" t="s">
        <v>305</v>
      </c>
      <c r="AE2" s="108"/>
      <c r="AF2" s="106" t="s">
        <v>307</v>
      </c>
      <c r="AG2" s="107"/>
      <c r="AH2" s="106" t="s">
        <v>308</v>
      </c>
      <c r="AI2" s="107"/>
      <c r="AJ2" s="107"/>
      <c r="AK2" s="106" t="s">
        <v>309</v>
      </c>
      <c r="AL2" s="107"/>
      <c r="AM2" s="107"/>
      <c r="AN2" s="107"/>
      <c r="AO2" s="106" t="s">
        <v>310</v>
      </c>
      <c r="AP2" s="107"/>
      <c r="AQ2" s="107"/>
      <c r="AR2" s="106" t="s">
        <v>313</v>
      </c>
      <c r="AS2" s="108"/>
      <c r="AT2" s="106" t="s">
        <v>311</v>
      </c>
      <c r="AU2" s="108"/>
      <c r="AV2" s="106" t="s">
        <v>312</v>
      </c>
      <c r="AW2" s="108"/>
    </row>
    <row r="3" spans="1:49" ht="93" customHeight="1">
      <c r="A3" s="105"/>
      <c r="B3" s="46" t="s">
        <v>271</v>
      </c>
      <c r="C3" s="46" t="s">
        <v>272</v>
      </c>
      <c r="D3" s="47" t="s">
        <v>290</v>
      </c>
      <c r="E3" s="56" t="s">
        <v>131</v>
      </c>
      <c r="F3" s="46" t="s">
        <v>120</v>
      </c>
      <c r="G3" s="46" t="s">
        <v>271</v>
      </c>
      <c r="H3" s="46" t="s">
        <v>272</v>
      </c>
      <c r="I3" s="47" t="s">
        <v>290</v>
      </c>
      <c r="J3" s="56" t="s">
        <v>131</v>
      </c>
      <c r="K3" s="46" t="s">
        <v>120</v>
      </c>
      <c r="L3" s="10" t="s">
        <v>293</v>
      </c>
      <c r="M3" s="54" t="s">
        <v>271</v>
      </c>
      <c r="N3" s="54" t="s">
        <v>272</v>
      </c>
      <c r="O3" s="54" t="s">
        <v>120</v>
      </c>
      <c r="P3" s="54" t="s">
        <v>271</v>
      </c>
      <c r="Q3" s="54" t="s">
        <v>272</v>
      </c>
      <c r="R3" s="54" t="s">
        <v>120</v>
      </c>
      <c r="S3" s="10" t="s">
        <v>293</v>
      </c>
      <c r="T3" s="55" t="s">
        <v>271</v>
      </c>
      <c r="U3" s="55" t="s">
        <v>272</v>
      </c>
      <c r="V3" s="55" t="s">
        <v>120</v>
      </c>
      <c r="W3" s="54" t="s">
        <v>271</v>
      </c>
      <c r="X3" s="54" t="s">
        <v>272</v>
      </c>
      <c r="Y3" s="56" t="s">
        <v>131</v>
      </c>
      <c r="Z3" s="54" t="s">
        <v>120</v>
      </c>
      <c r="AA3" s="10" t="s">
        <v>293</v>
      </c>
      <c r="AB3" s="36" t="s">
        <v>297</v>
      </c>
      <c r="AC3" s="36" t="s">
        <v>280</v>
      </c>
      <c r="AD3" s="36" t="s">
        <v>297</v>
      </c>
      <c r="AE3" s="36" t="s">
        <v>280</v>
      </c>
      <c r="AF3" s="36" t="s">
        <v>298</v>
      </c>
      <c r="AG3" s="36" t="s">
        <v>280</v>
      </c>
      <c r="AH3" s="36" t="s">
        <v>303</v>
      </c>
      <c r="AI3" s="36" t="s">
        <v>280</v>
      </c>
      <c r="AJ3" s="37" t="s">
        <v>281</v>
      </c>
      <c r="AK3" s="36" t="s">
        <v>302</v>
      </c>
      <c r="AL3" s="36" t="s">
        <v>280</v>
      </c>
      <c r="AM3" s="36" t="s">
        <v>314</v>
      </c>
      <c r="AN3" s="37" t="s">
        <v>281</v>
      </c>
      <c r="AO3" s="36" t="s">
        <v>302</v>
      </c>
      <c r="AP3" s="36" t="s">
        <v>280</v>
      </c>
      <c r="AQ3" s="37" t="s">
        <v>281</v>
      </c>
      <c r="AR3" s="56" t="s">
        <v>271</v>
      </c>
      <c r="AS3" s="10" t="s">
        <v>293</v>
      </c>
      <c r="AT3" s="36" t="s">
        <v>297</v>
      </c>
      <c r="AU3" s="36" t="s">
        <v>280</v>
      </c>
      <c r="AV3" s="56" t="s">
        <v>271</v>
      </c>
      <c r="AW3" s="10" t="s">
        <v>293</v>
      </c>
    </row>
    <row r="4" spans="1:49">
      <c r="A4" s="12" t="s">
        <v>118</v>
      </c>
      <c r="B4" s="52">
        <v>140</v>
      </c>
      <c r="C4" s="52">
        <v>141</v>
      </c>
      <c r="D4" s="52">
        <v>26</v>
      </c>
      <c r="E4" s="52">
        <v>2</v>
      </c>
      <c r="F4" s="52">
        <f>SUM(B4:E4)</f>
        <v>309</v>
      </c>
      <c r="G4" s="38">
        <v>140</v>
      </c>
      <c r="H4" s="38">
        <v>133</v>
      </c>
      <c r="I4" s="38">
        <v>27</v>
      </c>
      <c r="J4" s="38">
        <v>2</v>
      </c>
      <c r="K4" s="38">
        <f>SUM(G4:J4)</f>
        <v>302</v>
      </c>
      <c r="L4" s="48">
        <f>G4/B4</f>
        <v>1</v>
      </c>
      <c r="M4" s="52">
        <v>5</v>
      </c>
      <c r="N4" s="52">
        <v>0</v>
      </c>
      <c r="O4" s="52">
        <f t="shared" ref="O4:O10" si="0">SUM(M4:N4)</f>
        <v>5</v>
      </c>
      <c r="P4" s="38">
        <v>6</v>
      </c>
      <c r="Q4" s="38">
        <v>0</v>
      </c>
      <c r="R4" s="38">
        <f t="shared" ref="R4:R10" si="1">SUM(P4:Q4)</f>
        <v>6</v>
      </c>
      <c r="S4" s="48">
        <f>P4/M4</f>
        <v>1.2</v>
      </c>
      <c r="T4" s="52">
        <v>57</v>
      </c>
      <c r="U4" s="52">
        <v>3</v>
      </c>
      <c r="V4" s="52">
        <f t="shared" ref="V4:V10" si="2">SUM(T4:U4)</f>
        <v>60</v>
      </c>
      <c r="W4" s="38">
        <v>57</v>
      </c>
      <c r="X4" s="38">
        <v>3</v>
      </c>
      <c r="Y4" s="38">
        <v>1</v>
      </c>
      <c r="Z4" s="38">
        <f>SUM(W4:Y4)</f>
        <v>61</v>
      </c>
      <c r="AA4" s="48">
        <f t="shared" ref="AA4:AA11" si="3">W4/T4</f>
        <v>1</v>
      </c>
      <c r="AB4" s="50">
        <v>1</v>
      </c>
      <c r="AC4" s="28">
        <v>1</v>
      </c>
      <c r="AD4" s="50">
        <v>0</v>
      </c>
      <c r="AE4" s="28">
        <v>0</v>
      </c>
      <c r="AF4" s="50">
        <v>1</v>
      </c>
      <c r="AG4" s="38">
        <v>1</v>
      </c>
      <c r="AH4" s="57">
        <f t="shared" ref="AH4:AH10" si="4">T4*20%</f>
        <v>11.4</v>
      </c>
      <c r="AI4" s="38">
        <v>11</v>
      </c>
      <c r="AJ4" s="39">
        <v>0.91</v>
      </c>
      <c r="AK4" s="57">
        <f t="shared" ref="AK4:AK10" si="5">T4*50%</f>
        <v>28.5</v>
      </c>
      <c r="AL4" s="38">
        <v>28</v>
      </c>
      <c r="AM4" s="38">
        <v>1</v>
      </c>
      <c r="AN4" s="39">
        <v>0.97</v>
      </c>
      <c r="AO4" s="57">
        <f t="shared" ref="AO4:AO10" si="6">T4*50%</f>
        <v>28.5</v>
      </c>
      <c r="AP4" s="38">
        <v>27</v>
      </c>
      <c r="AQ4" s="39">
        <v>0.79</v>
      </c>
      <c r="AR4" s="24">
        <v>52</v>
      </c>
      <c r="AS4" s="39">
        <f>AR4/T4</f>
        <v>0.91228070175438591</v>
      </c>
      <c r="AT4" s="50">
        <v>1</v>
      </c>
      <c r="AU4" s="28">
        <v>1</v>
      </c>
      <c r="AV4" s="24">
        <v>56</v>
      </c>
      <c r="AW4" s="58">
        <f t="shared" ref="AW4:AW11" si="7">AV4/T4</f>
        <v>0.98245614035087714</v>
      </c>
    </row>
    <row r="5" spans="1:49">
      <c r="A5" s="12" t="s">
        <v>114</v>
      </c>
      <c r="B5" s="52">
        <v>48</v>
      </c>
      <c r="C5" s="52">
        <v>18</v>
      </c>
      <c r="D5" s="52">
        <v>2</v>
      </c>
      <c r="E5" s="52">
        <v>2</v>
      </c>
      <c r="F5" s="52">
        <f t="shared" ref="F5:F10" si="8">SUM(B5:E5)</f>
        <v>70</v>
      </c>
      <c r="G5" s="38">
        <v>48</v>
      </c>
      <c r="H5" s="38">
        <v>23</v>
      </c>
      <c r="I5" s="38">
        <v>2</v>
      </c>
      <c r="J5" s="38">
        <v>2</v>
      </c>
      <c r="K5" s="38">
        <f t="shared" ref="K5:K10" si="9">SUM(G5:J5)</f>
        <v>75</v>
      </c>
      <c r="L5" s="48">
        <f t="shared" ref="L5:L11" si="10">G5/B5</f>
        <v>1</v>
      </c>
      <c r="M5" s="52">
        <v>0</v>
      </c>
      <c r="N5" s="52">
        <v>0</v>
      </c>
      <c r="O5" s="52">
        <f t="shared" si="0"/>
        <v>0</v>
      </c>
      <c r="P5" s="38">
        <v>0</v>
      </c>
      <c r="Q5" s="38">
        <v>0</v>
      </c>
      <c r="R5" s="38">
        <f t="shared" si="1"/>
        <v>0</v>
      </c>
      <c r="S5" s="48"/>
      <c r="T5" s="52">
        <v>14</v>
      </c>
      <c r="U5" s="52">
        <v>3</v>
      </c>
      <c r="V5" s="52">
        <f t="shared" si="2"/>
        <v>17</v>
      </c>
      <c r="W5" s="38">
        <v>13</v>
      </c>
      <c r="X5" s="38">
        <v>2</v>
      </c>
      <c r="Y5" s="38">
        <v>1</v>
      </c>
      <c r="Z5" s="38">
        <f t="shared" ref="Z5:Z10" si="11">SUM(W5:Y5)</f>
        <v>16</v>
      </c>
      <c r="AA5" s="48">
        <f t="shared" si="3"/>
        <v>0.9285714285714286</v>
      </c>
      <c r="AB5" s="51">
        <v>0</v>
      </c>
      <c r="AC5" s="28">
        <v>0</v>
      </c>
      <c r="AD5" s="51">
        <v>0</v>
      </c>
      <c r="AE5" s="28">
        <v>0</v>
      </c>
      <c r="AF5" s="51">
        <v>1</v>
      </c>
      <c r="AG5" s="38">
        <v>1</v>
      </c>
      <c r="AH5" s="57">
        <f t="shared" si="4"/>
        <v>2.8000000000000003</v>
      </c>
      <c r="AI5" s="38">
        <v>4</v>
      </c>
      <c r="AJ5" s="39">
        <f>AI5/AH5</f>
        <v>1.4285714285714284</v>
      </c>
      <c r="AK5" s="57">
        <f t="shared" si="5"/>
        <v>7</v>
      </c>
      <c r="AL5" s="38">
        <v>8</v>
      </c>
      <c r="AM5" s="38">
        <v>1</v>
      </c>
      <c r="AN5" s="39">
        <v>1.1399999999999999</v>
      </c>
      <c r="AO5" s="57">
        <f t="shared" si="6"/>
        <v>7</v>
      </c>
      <c r="AP5" s="38">
        <v>8</v>
      </c>
      <c r="AQ5" s="39">
        <v>1</v>
      </c>
      <c r="AR5" s="24">
        <v>12</v>
      </c>
      <c r="AS5" s="39">
        <f t="shared" ref="AS5:AS11" si="12">AR5/T5</f>
        <v>0.8571428571428571</v>
      </c>
      <c r="AT5" s="51">
        <v>0</v>
      </c>
      <c r="AU5" s="28"/>
      <c r="AV5" s="24">
        <v>12</v>
      </c>
      <c r="AW5" s="58">
        <f t="shared" si="7"/>
        <v>0.8571428571428571</v>
      </c>
    </row>
    <row r="6" spans="1:49" s="1" customFormat="1">
      <c r="A6" s="20" t="s">
        <v>119</v>
      </c>
      <c r="B6" s="52">
        <v>37</v>
      </c>
      <c r="C6" s="52">
        <v>33</v>
      </c>
      <c r="D6" s="52">
        <v>9</v>
      </c>
      <c r="E6" s="52">
        <v>1</v>
      </c>
      <c r="F6" s="52">
        <f t="shared" si="8"/>
        <v>80</v>
      </c>
      <c r="G6" s="38">
        <v>39</v>
      </c>
      <c r="H6" s="38">
        <v>12</v>
      </c>
      <c r="I6" s="38">
        <v>2</v>
      </c>
      <c r="J6" s="38">
        <v>1</v>
      </c>
      <c r="K6" s="38">
        <f t="shared" si="9"/>
        <v>54</v>
      </c>
      <c r="L6" s="48">
        <f t="shared" si="10"/>
        <v>1.0540540540540539</v>
      </c>
      <c r="M6" s="52">
        <v>0</v>
      </c>
      <c r="N6" s="52">
        <v>0</v>
      </c>
      <c r="O6" s="52">
        <f t="shared" si="0"/>
        <v>0</v>
      </c>
      <c r="P6" s="38">
        <v>0</v>
      </c>
      <c r="Q6" s="38">
        <v>0</v>
      </c>
      <c r="R6" s="38">
        <f t="shared" si="1"/>
        <v>0</v>
      </c>
      <c r="S6" s="48" t="s">
        <v>304</v>
      </c>
      <c r="T6" s="52">
        <v>3</v>
      </c>
      <c r="U6" s="52">
        <v>1</v>
      </c>
      <c r="V6" s="52">
        <f t="shared" si="2"/>
        <v>4</v>
      </c>
      <c r="W6" s="38">
        <v>3</v>
      </c>
      <c r="X6" s="38"/>
      <c r="Y6" s="38"/>
      <c r="Z6" s="38">
        <f t="shared" si="11"/>
        <v>3</v>
      </c>
      <c r="AA6" s="48">
        <f t="shared" si="3"/>
        <v>1</v>
      </c>
      <c r="AB6" s="51">
        <v>0</v>
      </c>
      <c r="AC6" s="40">
        <v>0</v>
      </c>
      <c r="AD6" s="51">
        <v>0</v>
      </c>
      <c r="AE6" s="40">
        <v>0</v>
      </c>
      <c r="AF6" s="51"/>
      <c r="AG6" s="41"/>
      <c r="AH6" s="57">
        <f t="shared" si="4"/>
        <v>0.60000000000000009</v>
      </c>
      <c r="AI6" s="41">
        <v>2</v>
      </c>
      <c r="AJ6" s="39">
        <v>2</v>
      </c>
      <c r="AK6" s="57">
        <f t="shared" si="5"/>
        <v>1.5</v>
      </c>
      <c r="AL6" s="41">
        <v>3</v>
      </c>
      <c r="AM6" s="41">
        <v>1</v>
      </c>
      <c r="AN6" s="39">
        <v>1.5</v>
      </c>
      <c r="AO6" s="57">
        <f t="shared" si="6"/>
        <v>1.5</v>
      </c>
      <c r="AP6" s="41">
        <v>2</v>
      </c>
      <c r="AQ6" s="39">
        <v>1</v>
      </c>
      <c r="AR6" s="24">
        <v>3</v>
      </c>
      <c r="AS6" s="39">
        <f t="shared" si="12"/>
        <v>1</v>
      </c>
      <c r="AT6" s="51">
        <v>0</v>
      </c>
      <c r="AU6" s="40"/>
      <c r="AV6" s="24">
        <v>3</v>
      </c>
      <c r="AW6" s="58">
        <f t="shared" si="7"/>
        <v>1</v>
      </c>
    </row>
    <row r="7" spans="1:49">
      <c r="A7" s="12" t="s">
        <v>116</v>
      </c>
      <c r="B7" s="52">
        <v>153</v>
      </c>
      <c r="C7" s="52">
        <v>78</v>
      </c>
      <c r="D7" s="52">
        <v>11</v>
      </c>
      <c r="E7" s="52">
        <v>3</v>
      </c>
      <c r="F7" s="52">
        <f t="shared" si="8"/>
        <v>245</v>
      </c>
      <c r="G7" s="38">
        <v>153</v>
      </c>
      <c r="H7" s="38">
        <v>65</v>
      </c>
      <c r="I7" s="38">
        <v>3</v>
      </c>
      <c r="J7" s="38">
        <v>4</v>
      </c>
      <c r="K7" s="38">
        <f t="shared" si="9"/>
        <v>225</v>
      </c>
      <c r="L7" s="48">
        <f t="shared" si="10"/>
        <v>1</v>
      </c>
      <c r="M7" s="52">
        <v>5</v>
      </c>
      <c r="N7" s="52">
        <v>0</v>
      </c>
      <c r="O7" s="52">
        <f t="shared" si="0"/>
        <v>5</v>
      </c>
      <c r="P7" s="38">
        <v>9</v>
      </c>
      <c r="Q7" s="38">
        <v>0</v>
      </c>
      <c r="R7" s="38">
        <f t="shared" si="1"/>
        <v>9</v>
      </c>
      <c r="S7" s="48">
        <f>P7/M7</f>
        <v>1.8</v>
      </c>
      <c r="T7" s="52">
        <v>72</v>
      </c>
      <c r="U7" s="52">
        <v>18</v>
      </c>
      <c r="V7" s="52">
        <f t="shared" si="2"/>
        <v>90</v>
      </c>
      <c r="W7" s="38">
        <v>69</v>
      </c>
      <c r="X7" s="38">
        <v>1</v>
      </c>
      <c r="Y7" s="38">
        <v>3</v>
      </c>
      <c r="Z7" s="38">
        <f t="shared" si="11"/>
        <v>73</v>
      </c>
      <c r="AA7" s="48">
        <f t="shared" si="3"/>
        <v>0.95833333333333337</v>
      </c>
      <c r="AB7" s="50">
        <v>0</v>
      </c>
      <c r="AC7" s="28">
        <v>0</v>
      </c>
      <c r="AD7" s="50">
        <v>0</v>
      </c>
      <c r="AE7" s="28">
        <v>0</v>
      </c>
      <c r="AF7" s="50">
        <v>1</v>
      </c>
      <c r="AG7" s="38">
        <v>1</v>
      </c>
      <c r="AH7" s="57">
        <f t="shared" si="4"/>
        <v>14.4</v>
      </c>
      <c r="AI7" s="38">
        <v>14</v>
      </c>
      <c r="AJ7" s="39">
        <v>1.57</v>
      </c>
      <c r="AK7" s="57">
        <f t="shared" si="5"/>
        <v>36</v>
      </c>
      <c r="AL7" s="38">
        <v>34</v>
      </c>
      <c r="AM7" s="38">
        <v>1</v>
      </c>
      <c r="AN7" s="39">
        <v>0.94</v>
      </c>
      <c r="AO7" s="57">
        <f t="shared" si="6"/>
        <v>36</v>
      </c>
      <c r="AP7" s="38">
        <v>34</v>
      </c>
      <c r="AQ7" s="39">
        <v>0.81</v>
      </c>
      <c r="AR7" s="24">
        <v>67</v>
      </c>
      <c r="AS7" s="39">
        <f t="shared" si="12"/>
        <v>0.93055555555555558</v>
      </c>
      <c r="AT7" s="50">
        <v>0</v>
      </c>
      <c r="AU7" s="28"/>
      <c r="AV7" s="24">
        <v>67</v>
      </c>
      <c r="AW7" s="58">
        <f t="shared" si="7"/>
        <v>0.93055555555555558</v>
      </c>
    </row>
    <row r="8" spans="1:49">
      <c r="A8" s="12" t="s">
        <v>117</v>
      </c>
      <c r="B8" s="52">
        <v>117</v>
      </c>
      <c r="C8" s="52">
        <v>49</v>
      </c>
      <c r="D8" s="52">
        <v>7</v>
      </c>
      <c r="E8" s="52">
        <v>3</v>
      </c>
      <c r="F8" s="52">
        <f t="shared" si="8"/>
        <v>176</v>
      </c>
      <c r="G8" s="38">
        <v>114</v>
      </c>
      <c r="H8" s="38">
        <v>47</v>
      </c>
      <c r="I8" s="38">
        <v>7</v>
      </c>
      <c r="J8" s="38">
        <v>3</v>
      </c>
      <c r="K8" s="38">
        <f t="shared" si="9"/>
        <v>171</v>
      </c>
      <c r="L8" s="48">
        <f t="shared" si="10"/>
        <v>0.97435897435897434</v>
      </c>
      <c r="M8" s="52">
        <v>2</v>
      </c>
      <c r="N8" s="52">
        <v>0</v>
      </c>
      <c r="O8" s="52">
        <f t="shared" si="0"/>
        <v>2</v>
      </c>
      <c r="P8" s="38">
        <v>2</v>
      </c>
      <c r="Q8" s="38">
        <v>0</v>
      </c>
      <c r="R8" s="38">
        <f t="shared" si="1"/>
        <v>2</v>
      </c>
      <c r="S8" s="48">
        <f>P8/M8</f>
        <v>1</v>
      </c>
      <c r="T8" s="52">
        <v>29</v>
      </c>
      <c r="U8" s="52">
        <v>23</v>
      </c>
      <c r="V8" s="52">
        <f t="shared" si="2"/>
        <v>52</v>
      </c>
      <c r="W8" s="38">
        <v>27</v>
      </c>
      <c r="X8" s="38"/>
      <c r="Y8" s="38">
        <v>1</v>
      </c>
      <c r="Z8" s="38">
        <f t="shared" si="11"/>
        <v>28</v>
      </c>
      <c r="AA8" s="48">
        <f t="shared" si="3"/>
        <v>0.93103448275862066</v>
      </c>
      <c r="AB8" s="51">
        <v>0</v>
      </c>
      <c r="AC8" s="28">
        <v>0</v>
      </c>
      <c r="AD8" s="51">
        <v>0</v>
      </c>
      <c r="AE8" s="28">
        <v>0</v>
      </c>
      <c r="AF8" s="51">
        <v>1</v>
      </c>
      <c r="AG8" s="38">
        <v>1</v>
      </c>
      <c r="AH8" s="57">
        <f t="shared" si="4"/>
        <v>5.8000000000000007</v>
      </c>
      <c r="AI8" s="38">
        <v>5</v>
      </c>
      <c r="AJ8" s="39">
        <f>AI8/AH8</f>
        <v>0.86206896551724133</v>
      </c>
      <c r="AK8" s="57">
        <f t="shared" si="5"/>
        <v>14.5</v>
      </c>
      <c r="AL8" s="38">
        <v>15</v>
      </c>
      <c r="AM8" s="38">
        <v>2</v>
      </c>
      <c r="AN8" s="39">
        <v>1</v>
      </c>
      <c r="AO8" s="57">
        <f t="shared" si="6"/>
        <v>14.5</v>
      </c>
      <c r="AP8" s="38">
        <v>16</v>
      </c>
      <c r="AQ8" s="39">
        <f>AP8/AO8</f>
        <v>1.103448275862069</v>
      </c>
      <c r="AR8" s="24">
        <v>29</v>
      </c>
      <c r="AS8" s="39">
        <f t="shared" si="12"/>
        <v>1</v>
      </c>
      <c r="AT8" s="51">
        <v>0</v>
      </c>
      <c r="AU8" s="28"/>
      <c r="AV8" s="24">
        <v>31</v>
      </c>
      <c r="AW8" s="58">
        <f t="shared" si="7"/>
        <v>1.0689655172413792</v>
      </c>
    </row>
    <row r="9" spans="1:49" s="1" customFormat="1">
      <c r="A9" s="20" t="s">
        <v>115</v>
      </c>
      <c r="B9" s="52">
        <v>52</v>
      </c>
      <c r="C9" s="52">
        <v>44</v>
      </c>
      <c r="D9" s="52"/>
      <c r="E9" s="52">
        <v>3</v>
      </c>
      <c r="F9" s="52">
        <f t="shared" si="8"/>
        <v>99</v>
      </c>
      <c r="G9" s="38">
        <v>50</v>
      </c>
      <c r="H9" s="38">
        <v>33</v>
      </c>
      <c r="I9" s="38"/>
      <c r="J9" s="38">
        <v>3</v>
      </c>
      <c r="K9" s="38">
        <f t="shared" si="9"/>
        <v>86</v>
      </c>
      <c r="L9" s="48">
        <f t="shared" si="10"/>
        <v>0.96153846153846156</v>
      </c>
      <c r="M9" s="52">
        <v>0</v>
      </c>
      <c r="N9" s="52">
        <v>0</v>
      </c>
      <c r="O9" s="52">
        <f t="shared" si="0"/>
        <v>0</v>
      </c>
      <c r="P9" s="38">
        <v>0</v>
      </c>
      <c r="Q9" s="38">
        <v>0</v>
      </c>
      <c r="R9" s="38">
        <f t="shared" si="1"/>
        <v>0</v>
      </c>
      <c r="S9" s="48" t="s">
        <v>304</v>
      </c>
      <c r="T9" s="52">
        <v>26</v>
      </c>
      <c r="U9" s="52">
        <v>13</v>
      </c>
      <c r="V9" s="52">
        <f t="shared" si="2"/>
        <v>39</v>
      </c>
      <c r="W9" s="38">
        <v>24</v>
      </c>
      <c r="X9" s="38">
        <v>1</v>
      </c>
      <c r="Y9" s="38"/>
      <c r="Z9" s="38">
        <f t="shared" si="11"/>
        <v>25</v>
      </c>
      <c r="AA9" s="48">
        <f t="shared" si="3"/>
        <v>0.92307692307692313</v>
      </c>
      <c r="AB9" s="51">
        <v>0</v>
      </c>
      <c r="AC9" s="40">
        <v>0</v>
      </c>
      <c r="AD9" s="51">
        <v>0</v>
      </c>
      <c r="AE9" s="40">
        <v>0</v>
      </c>
      <c r="AF9" s="51"/>
      <c r="AG9" s="41"/>
      <c r="AH9" s="57">
        <f t="shared" si="4"/>
        <v>5.2</v>
      </c>
      <c r="AI9" s="41">
        <v>11</v>
      </c>
      <c r="AJ9" s="39">
        <v>2.6</v>
      </c>
      <c r="AK9" s="57">
        <f t="shared" si="5"/>
        <v>13</v>
      </c>
      <c r="AL9" s="41">
        <v>26</v>
      </c>
      <c r="AM9" s="41">
        <v>3</v>
      </c>
      <c r="AN9" s="39">
        <f>AL9/AK9</f>
        <v>2</v>
      </c>
      <c r="AO9" s="57">
        <f t="shared" si="6"/>
        <v>13</v>
      </c>
      <c r="AP9" s="41">
        <v>15</v>
      </c>
      <c r="AQ9" s="39">
        <f>AP9/AO9</f>
        <v>1.1538461538461537</v>
      </c>
      <c r="AR9" s="24">
        <v>22</v>
      </c>
      <c r="AS9" s="39">
        <f t="shared" si="12"/>
        <v>0.84615384615384615</v>
      </c>
      <c r="AT9" s="51">
        <v>0</v>
      </c>
      <c r="AU9" s="40"/>
      <c r="AV9" s="24">
        <v>22</v>
      </c>
      <c r="AW9" s="58">
        <f t="shared" si="7"/>
        <v>0.84615384615384615</v>
      </c>
    </row>
    <row r="10" spans="1:49">
      <c r="A10" s="12" t="s">
        <v>122</v>
      </c>
      <c r="B10" s="52">
        <v>20</v>
      </c>
      <c r="C10" s="52">
        <v>24</v>
      </c>
      <c r="D10" s="52"/>
      <c r="E10" s="52">
        <v>2</v>
      </c>
      <c r="F10" s="52">
        <f t="shared" si="8"/>
        <v>46</v>
      </c>
      <c r="G10" s="38">
        <v>20</v>
      </c>
      <c r="H10" s="38">
        <v>25</v>
      </c>
      <c r="I10" s="38"/>
      <c r="J10" s="38">
        <v>2</v>
      </c>
      <c r="K10" s="38">
        <f t="shared" si="9"/>
        <v>47</v>
      </c>
      <c r="L10" s="48">
        <f t="shared" si="10"/>
        <v>1</v>
      </c>
      <c r="M10" s="52">
        <v>0</v>
      </c>
      <c r="N10" s="52">
        <v>2</v>
      </c>
      <c r="O10" s="52">
        <f t="shared" si="0"/>
        <v>2</v>
      </c>
      <c r="P10" s="38">
        <v>0</v>
      </c>
      <c r="Q10" s="38">
        <v>1</v>
      </c>
      <c r="R10" s="38">
        <f t="shared" si="1"/>
        <v>1</v>
      </c>
      <c r="S10" s="48" t="s">
        <v>304</v>
      </c>
      <c r="T10" s="52">
        <v>8</v>
      </c>
      <c r="U10" s="52">
        <v>6</v>
      </c>
      <c r="V10" s="52">
        <f t="shared" si="2"/>
        <v>14</v>
      </c>
      <c r="W10" s="38">
        <v>10</v>
      </c>
      <c r="X10" s="38">
        <v>5</v>
      </c>
      <c r="Y10" s="38"/>
      <c r="Z10" s="38">
        <f t="shared" si="11"/>
        <v>15</v>
      </c>
      <c r="AA10" s="48">
        <f t="shared" si="3"/>
        <v>1.25</v>
      </c>
      <c r="AB10" s="51">
        <v>0</v>
      </c>
      <c r="AC10" s="28">
        <v>0</v>
      </c>
      <c r="AD10" s="51">
        <v>0</v>
      </c>
      <c r="AE10" s="28">
        <v>0</v>
      </c>
      <c r="AF10" s="51"/>
      <c r="AG10" s="38"/>
      <c r="AH10" s="57">
        <f t="shared" si="4"/>
        <v>1.6</v>
      </c>
      <c r="AI10" s="38">
        <v>2</v>
      </c>
      <c r="AJ10" s="39">
        <v>1</v>
      </c>
      <c r="AK10" s="57">
        <f t="shared" si="5"/>
        <v>4</v>
      </c>
      <c r="AL10" s="38">
        <v>8</v>
      </c>
      <c r="AM10" s="38"/>
      <c r="AN10" s="39">
        <f>AL10/AK10</f>
        <v>2</v>
      </c>
      <c r="AO10" s="57">
        <f t="shared" si="6"/>
        <v>4</v>
      </c>
      <c r="AP10" s="38">
        <v>4</v>
      </c>
      <c r="AQ10" s="39">
        <f>AP10/AO10</f>
        <v>1</v>
      </c>
      <c r="AR10" s="24">
        <v>8</v>
      </c>
      <c r="AS10" s="39">
        <f t="shared" si="12"/>
        <v>1</v>
      </c>
      <c r="AT10" s="51">
        <v>0</v>
      </c>
      <c r="AU10" s="28"/>
      <c r="AV10" s="24">
        <v>9</v>
      </c>
      <c r="AW10" s="58">
        <f t="shared" si="7"/>
        <v>1.125</v>
      </c>
    </row>
    <row r="11" spans="1:49">
      <c r="A11" s="29" t="s">
        <v>120</v>
      </c>
      <c r="B11" s="31">
        <f t="shared" ref="B11:K11" si="13">SUM(B4:B10)</f>
        <v>567</v>
      </c>
      <c r="C11" s="31">
        <f t="shared" si="13"/>
        <v>387</v>
      </c>
      <c r="D11" s="31">
        <f t="shared" si="13"/>
        <v>55</v>
      </c>
      <c r="E11" s="31">
        <f t="shared" si="13"/>
        <v>16</v>
      </c>
      <c r="F11" s="31">
        <f t="shared" si="13"/>
        <v>1025</v>
      </c>
      <c r="G11" s="31">
        <f t="shared" si="13"/>
        <v>564</v>
      </c>
      <c r="H11" s="31">
        <f t="shared" si="13"/>
        <v>338</v>
      </c>
      <c r="I11" s="31">
        <f t="shared" si="13"/>
        <v>41</v>
      </c>
      <c r="J11" s="31">
        <f t="shared" si="13"/>
        <v>17</v>
      </c>
      <c r="K11" s="31">
        <f t="shared" si="13"/>
        <v>960</v>
      </c>
      <c r="L11" s="49">
        <f t="shared" si="10"/>
        <v>0.99470899470899465</v>
      </c>
      <c r="M11" s="31">
        <f t="shared" ref="M11:R11" si="14">SUM(M4:M10)</f>
        <v>12</v>
      </c>
      <c r="N11" s="31">
        <f t="shared" si="14"/>
        <v>2</v>
      </c>
      <c r="O11" s="31">
        <f t="shared" si="14"/>
        <v>14</v>
      </c>
      <c r="P11" s="31">
        <f t="shared" si="14"/>
        <v>17</v>
      </c>
      <c r="Q11" s="31">
        <f t="shared" si="14"/>
        <v>1</v>
      </c>
      <c r="R11" s="31">
        <f t="shared" si="14"/>
        <v>18</v>
      </c>
      <c r="S11" s="49">
        <f>P11/M11</f>
        <v>1.4166666666666667</v>
      </c>
      <c r="T11" s="31">
        <f t="shared" ref="T11:Z11" si="15">SUM(T4:T10)</f>
        <v>209</v>
      </c>
      <c r="U11" s="31">
        <f t="shared" si="15"/>
        <v>67</v>
      </c>
      <c r="V11" s="31">
        <f t="shared" si="15"/>
        <v>276</v>
      </c>
      <c r="W11" s="31">
        <f t="shared" si="15"/>
        <v>203</v>
      </c>
      <c r="X11" s="31">
        <f t="shared" si="15"/>
        <v>12</v>
      </c>
      <c r="Y11" s="31">
        <f t="shared" si="15"/>
        <v>6</v>
      </c>
      <c r="Z11" s="31">
        <f t="shared" si="15"/>
        <v>221</v>
      </c>
      <c r="AA11" s="49">
        <f t="shared" si="3"/>
        <v>0.9712918660287081</v>
      </c>
      <c r="AB11" s="31">
        <f t="shared" ref="AB11:AI11" si="16">SUM(AB4:AB10)</f>
        <v>1</v>
      </c>
      <c r="AC11" s="42">
        <f t="shared" si="16"/>
        <v>1</v>
      </c>
      <c r="AD11" s="31">
        <f t="shared" si="16"/>
        <v>0</v>
      </c>
      <c r="AE11" s="42">
        <f t="shared" si="16"/>
        <v>0</v>
      </c>
      <c r="AF11" s="43">
        <f t="shared" si="16"/>
        <v>4</v>
      </c>
      <c r="AG11" s="42">
        <f t="shared" si="16"/>
        <v>4</v>
      </c>
      <c r="AH11" s="43">
        <f t="shared" si="16"/>
        <v>41.800000000000004</v>
      </c>
      <c r="AI11" s="42">
        <f t="shared" si="16"/>
        <v>49</v>
      </c>
      <c r="AJ11" s="53">
        <f>AI11/AH11</f>
        <v>1.172248803827751</v>
      </c>
      <c r="AK11" s="43">
        <f>SUM(AK4:AK10)</f>
        <v>104.5</v>
      </c>
      <c r="AL11" s="42">
        <f>SUM(AL4:AL10)</f>
        <v>122</v>
      </c>
      <c r="AM11" s="42">
        <f>SUM(AM4:AM10)</f>
        <v>9</v>
      </c>
      <c r="AN11" s="53">
        <f>AL11/AK11</f>
        <v>1.167464114832536</v>
      </c>
      <c r="AO11" s="43">
        <f>SUM(AO4:AO10)</f>
        <v>104.5</v>
      </c>
      <c r="AP11" s="42">
        <f>SUM(AP4:AP10)</f>
        <v>106</v>
      </c>
      <c r="AQ11" s="53">
        <f>AP11/AO11</f>
        <v>1.0143540669856459</v>
      </c>
      <c r="AR11" s="43">
        <f>SUM(AR4:AR10)</f>
        <v>193</v>
      </c>
      <c r="AS11" s="53">
        <f t="shared" si="12"/>
        <v>0.92344497607655507</v>
      </c>
      <c r="AT11" s="31">
        <f>SUM(AT4:AT10)</f>
        <v>1</v>
      </c>
      <c r="AU11" s="42">
        <f>SUM(AU4:AU10)</f>
        <v>1</v>
      </c>
      <c r="AV11" s="43">
        <f>SUM(AV4:AV10)</f>
        <v>200</v>
      </c>
      <c r="AW11" s="59">
        <f t="shared" si="7"/>
        <v>0.9569377990430622</v>
      </c>
    </row>
    <row r="12" spans="1:49" ht="33" customHeight="1"/>
  </sheetData>
  <mergeCells count="16">
    <mergeCell ref="A2:A3"/>
    <mergeCell ref="B2:F2"/>
    <mergeCell ref="G2:L2"/>
    <mergeCell ref="AF2:AG2"/>
    <mergeCell ref="AB2:AC2"/>
    <mergeCell ref="P2:S2"/>
    <mergeCell ref="M2:O2"/>
    <mergeCell ref="W2:AA2"/>
    <mergeCell ref="AD2:AE2"/>
    <mergeCell ref="T2:V2"/>
    <mergeCell ref="AV2:AW2"/>
    <mergeCell ref="AR2:AS2"/>
    <mergeCell ref="AH2:AJ2"/>
    <mergeCell ref="AK2:AN2"/>
    <mergeCell ref="AO2:AQ2"/>
    <mergeCell ref="AT2:AU2"/>
  </mergeCells>
  <pageMargins left="0.7" right="0.7" top="0.75" bottom="0.75" header="0.3" footer="0.3"/>
  <pageSetup paperSize="9" orientation="landscape" r:id="rId1"/>
  <ignoredErrors>
    <ignoredError sqref="AA11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F18"/>
  <sheetViews>
    <sheetView workbookViewId="0">
      <pane xSplit="1" ySplit="3" topLeftCell="B4" activePane="bottomRight" state="frozen"/>
      <selection pane="topRight" activeCell="B1" sqref="B1"/>
      <selection pane="bottomLeft" activeCell="A5" sqref="A5"/>
      <selection pane="bottomRight" activeCell="Y11" sqref="Y11"/>
    </sheetView>
  </sheetViews>
  <sheetFormatPr defaultColWidth="9" defaultRowHeight="15.75"/>
  <cols>
    <col min="1" max="1" width="25" style="2" bestFit="1" customWidth="1"/>
    <col min="2" max="11" width="5.875" style="2" hidden="1" customWidth="1"/>
    <col min="12" max="12" width="9.75" style="2" customWidth="1"/>
    <col min="13" max="13" width="7.75" style="2" customWidth="1"/>
    <col min="14" max="15" width="5.25" style="2" hidden="1" customWidth="1"/>
    <col min="16" max="16" width="5.375" style="2" hidden="1" customWidth="1"/>
    <col min="17" max="17" width="6.375" style="2" hidden="1" customWidth="1"/>
    <col min="18" max="18" width="5.75" style="2" customWidth="1"/>
    <col min="19" max="19" width="5.5" style="2" customWidth="1"/>
    <col min="20" max="20" width="5.875" style="2" customWidth="1"/>
    <col min="21" max="21" width="5.5" style="2" customWidth="1"/>
    <col min="22" max="22" width="5.375" style="2" customWidth="1"/>
    <col min="23" max="23" width="5.5" style="2" customWidth="1"/>
    <col min="24" max="25" width="5.75" style="2" customWidth="1"/>
    <col min="26" max="26" width="5.625" style="2" customWidth="1"/>
    <col min="27" max="29" width="5.5" style="2" hidden="1" customWidth="1"/>
    <col min="30" max="32" width="5.5" style="2" customWidth="1"/>
    <col min="33" max="16384" width="9" style="2"/>
  </cols>
  <sheetData>
    <row r="2" spans="1:32" ht="60.75" customHeight="1">
      <c r="A2" s="104" t="s">
        <v>121</v>
      </c>
      <c r="B2" s="121" t="s">
        <v>385</v>
      </c>
      <c r="C2" s="121"/>
      <c r="D2" s="121"/>
      <c r="E2" s="121" t="s">
        <v>384</v>
      </c>
      <c r="F2" s="121"/>
      <c r="G2" s="121"/>
      <c r="H2" s="121"/>
      <c r="I2" s="121" t="s">
        <v>375</v>
      </c>
      <c r="J2" s="121"/>
      <c r="K2" s="121"/>
      <c r="L2" s="106" t="s">
        <v>387</v>
      </c>
      <c r="M2" s="108"/>
      <c r="N2" s="121" t="s">
        <v>379</v>
      </c>
      <c r="O2" s="121"/>
      <c r="P2" s="121"/>
      <c r="Q2" s="121"/>
      <c r="R2" s="106" t="s">
        <v>373</v>
      </c>
      <c r="S2" s="107"/>
      <c r="T2" s="108"/>
      <c r="U2" s="121" t="s">
        <v>380</v>
      </c>
      <c r="V2" s="121"/>
      <c r="W2" s="121"/>
      <c r="X2" s="121" t="s">
        <v>382</v>
      </c>
      <c r="Y2" s="121"/>
      <c r="Z2" s="121"/>
      <c r="AA2" s="121" t="s">
        <v>381</v>
      </c>
      <c r="AB2" s="121"/>
      <c r="AC2" s="121"/>
      <c r="AD2" s="121" t="s">
        <v>383</v>
      </c>
      <c r="AE2" s="121"/>
      <c r="AF2" s="121"/>
    </row>
    <row r="3" spans="1:32" ht="42" customHeight="1">
      <c r="A3" s="105"/>
      <c r="B3" s="76" t="s">
        <v>271</v>
      </c>
      <c r="C3" s="76" t="s">
        <v>272</v>
      </c>
      <c r="D3" s="76" t="s">
        <v>120</v>
      </c>
      <c r="E3" s="76" t="s">
        <v>271</v>
      </c>
      <c r="F3" s="76" t="s">
        <v>272</v>
      </c>
      <c r="G3" s="76" t="s">
        <v>120</v>
      </c>
      <c r="H3" s="10" t="s">
        <v>293</v>
      </c>
      <c r="I3" s="79" t="s">
        <v>271</v>
      </c>
      <c r="J3" s="79" t="s">
        <v>272</v>
      </c>
      <c r="K3" s="79" t="s">
        <v>120</v>
      </c>
      <c r="L3" s="76" t="s">
        <v>386</v>
      </c>
      <c r="M3" s="76" t="s">
        <v>374</v>
      </c>
      <c r="N3" s="79" t="s">
        <v>271</v>
      </c>
      <c r="O3" s="80" t="s">
        <v>131</v>
      </c>
      <c r="P3" s="79" t="s">
        <v>272</v>
      </c>
      <c r="Q3" s="79" t="s">
        <v>120</v>
      </c>
      <c r="R3" s="79" t="s">
        <v>271</v>
      </c>
      <c r="S3" s="79" t="s">
        <v>272</v>
      </c>
      <c r="T3" s="79" t="s">
        <v>120</v>
      </c>
      <c r="U3" s="79" t="s">
        <v>271</v>
      </c>
      <c r="V3" s="79" t="s">
        <v>272</v>
      </c>
      <c r="W3" s="79" t="s">
        <v>120</v>
      </c>
      <c r="X3" s="79" t="s">
        <v>271</v>
      </c>
      <c r="Y3" s="79" t="s">
        <v>272</v>
      </c>
      <c r="Z3" s="79" t="s">
        <v>120</v>
      </c>
      <c r="AA3" s="79" t="s">
        <v>271</v>
      </c>
      <c r="AB3" s="79" t="s">
        <v>272</v>
      </c>
      <c r="AC3" s="79" t="s">
        <v>120</v>
      </c>
      <c r="AD3" s="79" t="s">
        <v>271</v>
      </c>
      <c r="AE3" s="79" t="s">
        <v>272</v>
      </c>
      <c r="AF3" s="10" t="s">
        <v>120</v>
      </c>
    </row>
    <row r="4" spans="1:32">
      <c r="A4" s="12" t="s">
        <v>118</v>
      </c>
      <c r="B4" s="52">
        <v>58</v>
      </c>
      <c r="C4" s="52">
        <v>3</v>
      </c>
      <c r="D4" s="52">
        <f>SUM(B4:C4)</f>
        <v>61</v>
      </c>
      <c r="E4" s="38">
        <v>58</v>
      </c>
      <c r="F4" s="38">
        <v>3</v>
      </c>
      <c r="G4" s="38">
        <f>SUM(E4:F4)</f>
        <v>61</v>
      </c>
      <c r="H4" s="48">
        <f>E4/B4</f>
        <v>1</v>
      </c>
      <c r="I4" s="52">
        <v>5</v>
      </c>
      <c r="J4" s="52">
        <v>0</v>
      </c>
      <c r="K4" s="52">
        <f>SUM(I4:J4)</f>
        <v>5</v>
      </c>
      <c r="L4" s="52">
        <v>5</v>
      </c>
      <c r="M4" s="38">
        <v>5</v>
      </c>
      <c r="N4" s="52">
        <v>58</v>
      </c>
      <c r="O4" s="52">
        <v>1</v>
      </c>
      <c r="P4" s="52">
        <v>3</v>
      </c>
      <c r="Q4" s="52">
        <f>SUM(N4:P4)</f>
        <v>62</v>
      </c>
      <c r="R4" s="38">
        <v>131</v>
      </c>
      <c r="S4" s="38">
        <v>138</v>
      </c>
      <c r="T4" s="38">
        <f t="shared" ref="T4:T10" si="0">SUM(R4:S4)</f>
        <v>269</v>
      </c>
      <c r="U4" s="52">
        <v>54</v>
      </c>
      <c r="V4" s="81">
        <v>4</v>
      </c>
      <c r="W4" s="52">
        <f t="shared" ref="W4:W10" si="1">SUM(U4:V4)</f>
        <v>58</v>
      </c>
      <c r="X4" s="38">
        <v>54</v>
      </c>
      <c r="Y4" s="38"/>
      <c r="Z4" s="38">
        <f t="shared" ref="Z4:Z10" si="2">SUM(X4:Y4)</f>
        <v>54</v>
      </c>
      <c r="AA4" s="52">
        <v>5</v>
      </c>
      <c r="AB4" s="52"/>
      <c r="AC4" s="52">
        <f>SUM(AA4:AB4)</f>
        <v>5</v>
      </c>
      <c r="AD4" s="38">
        <v>5</v>
      </c>
      <c r="AE4" s="38"/>
      <c r="AF4" s="38">
        <f t="shared" ref="AF4:AF10" si="3">SUM(AD4:AE4)</f>
        <v>5</v>
      </c>
    </row>
    <row r="5" spans="1:32" ht="15.75" customHeight="1">
      <c r="A5" s="12" t="s">
        <v>114</v>
      </c>
      <c r="B5" s="52">
        <v>13</v>
      </c>
      <c r="C5" s="52">
        <v>6</v>
      </c>
      <c r="D5" s="52">
        <f t="shared" ref="D5:D10" si="4">SUM(B5:C5)</f>
        <v>19</v>
      </c>
      <c r="E5" s="38">
        <v>13</v>
      </c>
      <c r="F5" s="38">
        <v>6</v>
      </c>
      <c r="G5" s="38">
        <f t="shared" ref="G5:G10" si="5">SUM(E5:F5)</f>
        <v>19</v>
      </c>
      <c r="H5" s="48">
        <f t="shared" ref="H5:H10" si="6">E5/B5</f>
        <v>1</v>
      </c>
      <c r="I5" s="52">
        <v>0</v>
      </c>
      <c r="J5" s="52">
        <v>0</v>
      </c>
      <c r="K5" s="52">
        <f t="shared" ref="K5:K10" si="7">SUM(I5:J5)</f>
        <v>0</v>
      </c>
      <c r="L5" s="52">
        <v>0</v>
      </c>
      <c r="M5" s="38"/>
      <c r="N5" s="52">
        <v>13</v>
      </c>
      <c r="O5" s="52">
        <v>1</v>
      </c>
      <c r="P5" s="52">
        <v>5</v>
      </c>
      <c r="Q5" s="52">
        <f t="shared" ref="Q5:Q10" si="8">SUM(N5:P5)</f>
        <v>19</v>
      </c>
      <c r="R5" s="38">
        <v>48</v>
      </c>
      <c r="S5" s="38">
        <v>19</v>
      </c>
      <c r="T5" s="38">
        <f t="shared" si="0"/>
        <v>67</v>
      </c>
      <c r="U5" s="52">
        <v>13</v>
      </c>
      <c r="V5" s="52">
        <v>4</v>
      </c>
      <c r="W5" s="52">
        <f t="shared" si="1"/>
        <v>17</v>
      </c>
      <c r="X5" s="38">
        <v>13</v>
      </c>
      <c r="Y5" s="38">
        <v>4</v>
      </c>
      <c r="Z5" s="38">
        <f t="shared" si="2"/>
        <v>17</v>
      </c>
      <c r="AA5" s="52"/>
      <c r="AB5" s="52"/>
      <c r="AC5" s="52">
        <f t="shared" ref="AC5:AC10" si="9">SUM(AA5:AB5)</f>
        <v>0</v>
      </c>
      <c r="AD5" s="38">
        <v>0</v>
      </c>
      <c r="AE5" s="38"/>
      <c r="AF5" s="38">
        <f t="shared" si="3"/>
        <v>0</v>
      </c>
    </row>
    <row r="6" spans="1:32" s="1" customFormat="1">
      <c r="A6" s="20" t="s">
        <v>119</v>
      </c>
      <c r="B6" s="52">
        <v>3</v>
      </c>
      <c r="C6" s="52">
        <v>1</v>
      </c>
      <c r="D6" s="52">
        <f t="shared" si="4"/>
        <v>4</v>
      </c>
      <c r="E6" s="38">
        <v>3</v>
      </c>
      <c r="F6" s="38">
        <v>1</v>
      </c>
      <c r="G6" s="38">
        <f t="shared" si="5"/>
        <v>4</v>
      </c>
      <c r="H6" s="48">
        <f t="shared" si="6"/>
        <v>1</v>
      </c>
      <c r="I6" s="52">
        <v>0</v>
      </c>
      <c r="J6" s="52">
        <v>0</v>
      </c>
      <c r="K6" s="52">
        <f t="shared" si="7"/>
        <v>0</v>
      </c>
      <c r="L6" s="52">
        <v>0</v>
      </c>
      <c r="M6" s="38"/>
      <c r="N6" s="52">
        <v>3</v>
      </c>
      <c r="O6" s="52"/>
      <c r="P6" s="52">
        <v>1</v>
      </c>
      <c r="Q6" s="52">
        <f t="shared" si="8"/>
        <v>4</v>
      </c>
      <c r="R6" s="38">
        <v>39</v>
      </c>
      <c r="S6" s="38">
        <v>32</v>
      </c>
      <c r="T6" s="38">
        <f t="shared" si="0"/>
        <v>71</v>
      </c>
      <c r="U6" s="52">
        <v>3</v>
      </c>
      <c r="V6" s="52"/>
      <c r="W6" s="52">
        <f t="shared" si="1"/>
        <v>3</v>
      </c>
      <c r="X6" s="38">
        <v>3</v>
      </c>
      <c r="Y6" s="38">
        <v>1</v>
      </c>
      <c r="Z6" s="38">
        <f t="shared" si="2"/>
        <v>4</v>
      </c>
      <c r="AA6" s="52"/>
      <c r="AB6" s="52"/>
      <c r="AC6" s="52">
        <f t="shared" si="9"/>
        <v>0</v>
      </c>
      <c r="AD6" s="38">
        <v>0</v>
      </c>
      <c r="AE6" s="38"/>
      <c r="AF6" s="38">
        <f t="shared" si="3"/>
        <v>0</v>
      </c>
    </row>
    <row r="7" spans="1:32">
      <c r="A7" s="12" t="s">
        <v>116</v>
      </c>
      <c r="B7" s="52">
        <v>73</v>
      </c>
      <c r="C7" s="52">
        <v>20</v>
      </c>
      <c r="D7" s="52">
        <f t="shared" si="4"/>
        <v>93</v>
      </c>
      <c r="E7" s="38">
        <v>73</v>
      </c>
      <c r="F7" s="38">
        <v>20</v>
      </c>
      <c r="G7" s="38">
        <f t="shared" si="5"/>
        <v>93</v>
      </c>
      <c r="H7" s="48">
        <f t="shared" si="6"/>
        <v>1</v>
      </c>
      <c r="I7" s="52">
        <v>5</v>
      </c>
      <c r="J7" s="52">
        <v>0</v>
      </c>
      <c r="K7" s="52">
        <f t="shared" si="7"/>
        <v>5</v>
      </c>
      <c r="L7" s="52">
        <v>5</v>
      </c>
      <c r="M7" s="38">
        <v>5</v>
      </c>
      <c r="N7" s="52">
        <v>74</v>
      </c>
      <c r="O7" s="52">
        <v>3</v>
      </c>
      <c r="P7" s="52">
        <v>20</v>
      </c>
      <c r="Q7" s="52">
        <f t="shared" si="8"/>
        <v>97</v>
      </c>
      <c r="R7" s="38">
        <v>148</v>
      </c>
      <c r="S7" s="38">
        <v>78</v>
      </c>
      <c r="T7" s="38">
        <f t="shared" si="0"/>
        <v>226</v>
      </c>
      <c r="U7" s="52">
        <v>74</v>
      </c>
      <c r="V7" s="81">
        <v>18</v>
      </c>
      <c r="W7" s="52">
        <f t="shared" si="1"/>
        <v>92</v>
      </c>
      <c r="X7" s="38">
        <v>71</v>
      </c>
      <c r="Y7" s="38"/>
      <c r="Z7" s="38">
        <f t="shared" si="2"/>
        <v>71</v>
      </c>
      <c r="AA7" s="52">
        <v>6</v>
      </c>
      <c r="AB7" s="52"/>
      <c r="AC7" s="52">
        <f t="shared" si="9"/>
        <v>6</v>
      </c>
      <c r="AD7" s="38">
        <v>6</v>
      </c>
      <c r="AE7" s="38"/>
      <c r="AF7" s="38">
        <f t="shared" si="3"/>
        <v>6</v>
      </c>
    </row>
    <row r="8" spans="1:32">
      <c r="A8" s="12" t="s">
        <v>117</v>
      </c>
      <c r="B8" s="52">
        <v>30</v>
      </c>
      <c r="C8" s="52">
        <v>23</v>
      </c>
      <c r="D8" s="52">
        <f t="shared" si="4"/>
        <v>53</v>
      </c>
      <c r="E8" s="38">
        <v>30</v>
      </c>
      <c r="F8" s="38">
        <v>23</v>
      </c>
      <c r="G8" s="38">
        <f t="shared" si="5"/>
        <v>53</v>
      </c>
      <c r="H8" s="48">
        <f t="shared" si="6"/>
        <v>1</v>
      </c>
      <c r="I8" s="52">
        <v>2</v>
      </c>
      <c r="J8" s="52">
        <v>0</v>
      </c>
      <c r="K8" s="52">
        <f t="shared" si="7"/>
        <v>2</v>
      </c>
      <c r="L8" s="52">
        <v>2</v>
      </c>
      <c r="M8" s="38">
        <v>2</v>
      </c>
      <c r="N8" s="52">
        <v>30</v>
      </c>
      <c r="O8" s="52">
        <v>1</v>
      </c>
      <c r="P8" s="52">
        <v>23</v>
      </c>
      <c r="Q8" s="52">
        <f t="shared" si="8"/>
        <v>54</v>
      </c>
      <c r="R8" s="38">
        <v>118</v>
      </c>
      <c r="S8" s="38">
        <v>48</v>
      </c>
      <c r="T8" s="38">
        <f t="shared" si="0"/>
        <v>166</v>
      </c>
      <c r="U8" s="52">
        <v>29</v>
      </c>
      <c r="V8" s="81">
        <v>22</v>
      </c>
      <c r="W8" s="52">
        <f t="shared" si="1"/>
        <v>51</v>
      </c>
      <c r="X8" s="38">
        <v>29</v>
      </c>
      <c r="Y8" s="38"/>
      <c r="Z8" s="38">
        <f t="shared" si="2"/>
        <v>29</v>
      </c>
      <c r="AA8" s="52">
        <v>2</v>
      </c>
      <c r="AB8" s="52"/>
      <c r="AC8" s="52">
        <f t="shared" si="9"/>
        <v>2</v>
      </c>
      <c r="AD8" s="38">
        <v>2</v>
      </c>
      <c r="AE8" s="38"/>
      <c r="AF8" s="38">
        <f t="shared" si="3"/>
        <v>2</v>
      </c>
    </row>
    <row r="9" spans="1:32" s="1" customFormat="1" ht="15.75" customHeight="1">
      <c r="A9" s="20" t="s">
        <v>115</v>
      </c>
      <c r="B9" s="52">
        <v>27</v>
      </c>
      <c r="C9" s="52">
        <v>15</v>
      </c>
      <c r="D9" s="52">
        <f t="shared" si="4"/>
        <v>42</v>
      </c>
      <c r="E9" s="38">
        <v>27</v>
      </c>
      <c r="F9" s="38">
        <v>15</v>
      </c>
      <c r="G9" s="38">
        <f t="shared" si="5"/>
        <v>42</v>
      </c>
      <c r="H9" s="48">
        <f t="shared" si="6"/>
        <v>1</v>
      </c>
      <c r="I9" s="52">
        <v>0</v>
      </c>
      <c r="J9" s="52">
        <v>0</v>
      </c>
      <c r="K9" s="52">
        <f t="shared" si="7"/>
        <v>0</v>
      </c>
      <c r="L9" s="52">
        <v>0</v>
      </c>
      <c r="M9" s="38">
        <v>0</v>
      </c>
      <c r="N9" s="52">
        <v>26</v>
      </c>
      <c r="O9" s="52">
        <v>1</v>
      </c>
      <c r="P9" s="52">
        <v>15</v>
      </c>
      <c r="Q9" s="52">
        <f t="shared" si="8"/>
        <v>42</v>
      </c>
      <c r="R9" s="38">
        <v>52</v>
      </c>
      <c r="S9" s="38">
        <v>40</v>
      </c>
      <c r="T9" s="38">
        <f t="shared" si="0"/>
        <v>92</v>
      </c>
      <c r="U9" s="52">
        <v>26</v>
      </c>
      <c r="V9" s="81">
        <v>12</v>
      </c>
      <c r="W9" s="52">
        <f t="shared" si="1"/>
        <v>38</v>
      </c>
      <c r="X9" s="38">
        <v>29</v>
      </c>
      <c r="Y9" s="38"/>
      <c r="Z9" s="38">
        <f t="shared" si="2"/>
        <v>29</v>
      </c>
      <c r="AA9" s="52">
        <v>1</v>
      </c>
      <c r="AB9" s="52"/>
      <c r="AC9" s="52">
        <f t="shared" si="9"/>
        <v>1</v>
      </c>
      <c r="AD9" s="38">
        <v>1</v>
      </c>
      <c r="AE9" s="38"/>
      <c r="AF9" s="38">
        <f t="shared" si="3"/>
        <v>1</v>
      </c>
    </row>
    <row r="10" spans="1:32">
      <c r="A10" s="12" t="s">
        <v>122</v>
      </c>
      <c r="B10" s="52">
        <v>9</v>
      </c>
      <c r="C10" s="52">
        <v>6</v>
      </c>
      <c r="D10" s="52">
        <f t="shared" si="4"/>
        <v>15</v>
      </c>
      <c r="E10" s="38">
        <v>9</v>
      </c>
      <c r="F10" s="38">
        <v>6</v>
      </c>
      <c r="G10" s="38">
        <f t="shared" si="5"/>
        <v>15</v>
      </c>
      <c r="H10" s="48">
        <f t="shared" si="6"/>
        <v>1</v>
      </c>
      <c r="I10" s="52">
        <v>0</v>
      </c>
      <c r="J10" s="52">
        <v>2</v>
      </c>
      <c r="K10" s="52">
        <f t="shared" si="7"/>
        <v>2</v>
      </c>
      <c r="L10" s="52">
        <v>0</v>
      </c>
      <c r="M10" s="38">
        <v>0</v>
      </c>
      <c r="N10" s="52">
        <v>9</v>
      </c>
      <c r="O10" s="52"/>
      <c r="P10" s="52">
        <v>6</v>
      </c>
      <c r="Q10" s="52">
        <f t="shared" si="8"/>
        <v>15</v>
      </c>
      <c r="R10" s="38">
        <v>19</v>
      </c>
      <c r="S10" s="38">
        <v>26</v>
      </c>
      <c r="T10" s="38">
        <f t="shared" si="0"/>
        <v>45</v>
      </c>
      <c r="U10" s="52">
        <v>9</v>
      </c>
      <c r="V10" s="52">
        <v>7</v>
      </c>
      <c r="W10" s="52">
        <f t="shared" si="1"/>
        <v>16</v>
      </c>
      <c r="X10" s="38">
        <v>9</v>
      </c>
      <c r="Y10" s="38">
        <v>6</v>
      </c>
      <c r="Z10" s="38">
        <f t="shared" si="2"/>
        <v>15</v>
      </c>
      <c r="AA10" s="52"/>
      <c r="AB10" s="52">
        <v>2</v>
      </c>
      <c r="AC10" s="52">
        <f t="shared" si="9"/>
        <v>2</v>
      </c>
      <c r="AD10" s="38"/>
      <c r="AE10" s="38">
        <v>2</v>
      </c>
      <c r="AF10" s="38">
        <f t="shared" si="3"/>
        <v>2</v>
      </c>
    </row>
    <row r="11" spans="1:32">
      <c r="A11" s="29" t="s">
        <v>120</v>
      </c>
      <c r="B11" s="31">
        <f t="shared" ref="B11:G11" si="10">SUM(B4:B10)</f>
        <v>213</v>
      </c>
      <c r="C11" s="31">
        <f t="shared" si="10"/>
        <v>74</v>
      </c>
      <c r="D11" s="31">
        <f t="shared" si="10"/>
        <v>287</v>
      </c>
      <c r="E11" s="31">
        <f t="shared" si="10"/>
        <v>213</v>
      </c>
      <c r="F11" s="31">
        <f t="shared" si="10"/>
        <v>74</v>
      </c>
      <c r="G11" s="31">
        <f t="shared" si="10"/>
        <v>287</v>
      </c>
      <c r="H11" s="49">
        <f>E11/B11</f>
        <v>1</v>
      </c>
      <c r="I11" s="31">
        <f>SUM(I4:I10)</f>
        <v>12</v>
      </c>
      <c r="J11" s="31">
        <f>SUM(J4:J10)</f>
        <v>2</v>
      </c>
      <c r="K11" s="31">
        <f>SUM(K4:K10)</f>
        <v>14</v>
      </c>
      <c r="L11" s="31">
        <f>SUM(L4:L10)</f>
        <v>12</v>
      </c>
      <c r="M11" s="31">
        <f>SUM(M4:M10)</f>
        <v>12</v>
      </c>
      <c r="N11" s="31">
        <f t="shared" ref="N11:T11" si="11">SUM(N4:N10)</f>
        <v>213</v>
      </c>
      <c r="O11" s="31">
        <f t="shared" si="11"/>
        <v>7</v>
      </c>
      <c r="P11" s="31">
        <f t="shared" si="11"/>
        <v>73</v>
      </c>
      <c r="Q11" s="31">
        <f t="shared" si="11"/>
        <v>293</v>
      </c>
      <c r="R11" s="31">
        <f t="shared" si="11"/>
        <v>555</v>
      </c>
      <c r="S11" s="31">
        <f t="shared" si="11"/>
        <v>381</v>
      </c>
      <c r="T11" s="31">
        <f t="shared" si="11"/>
        <v>936</v>
      </c>
      <c r="U11" s="31">
        <f t="shared" ref="U11:Z11" si="12">SUM(U4:U10)</f>
        <v>208</v>
      </c>
      <c r="V11" s="31">
        <f t="shared" si="12"/>
        <v>67</v>
      </c>
      <c r="W11" s="31">
        <f t="shared" si="12"/>
        <v>275</v>
      </c>
      <c r="X11" s="31">
        <f t="shared" si="12"/>
        <v>208</v>
      </c>
      <c r="Y11" s="31">
        <f t="shared" si="12"/>
        <v>11</v>
      </c>
      <c r="Z11" s="31">
        <f t="shared" si="12"/>
        <v>219</v>
      </c>
      <c r="AA11" s="31">
        <f t="shared" ref="AA11:AF11" si="13">SUM(AA4:AA10)</f>
        <v>14</v>
      </c>
      <c r="AB11" s="31">
        <f t="shared" si="13"/>
        <v>2</v>
      </c>
      <c r="AC11" s="31">
        <f t="shared" si="13"/>
        <v>16</v>
      </c>
      <c r="AD11" s="31">
        <f t="shared" si="13"/>
        <v>14</v>
      </c>
      <c r="AE11" s="31">
        <f t="shared" si="13"/>
        <v>2</v>
      </c>
      <c r="AF11" s="31">
        <f t="shared" si="13"/>
        <v>16</v>
      </c>
    </row>
    <row r="12" spans="1:32" ht="33" customHeight="1"/>
    <row r="13" spans="1:32">
      <c r="U13" s="44"/>
      <c r="V13" s="45"/>
      <c r="AA13" s="44"/>
      <c r="AB13" s="45"/>
      <c r="AC13" s="45"/>
    </row>
    <row r="14" spans="1:32">
      <c r="U14" s="44"/>
      <c r="V14" s="44"/>
      <c r="W14" s="45"/>
      <c r="X14" s="45"/>
      <c r="AA14" s="44"/>
      <c r="AB14" s="45"/>
      <c r="AC14" s="45"/>
    </row>
    <row r="15" spans="1:32">
      <c r="U15" s="44"/>
      <c r="V15" s="44"/>
      <c r="W15" s="45"/>
      <c r="X15" s="45"/>
      <c r="AA15" s="44"/>
      <c r="AB15" s="45"/>
      <c r="AC15" s="45"/>
    </row>
    <row r="16" spans="1:32">
      <c r="V16" s="44"/>
      <c r="W16" s="45"/>
      <c r="X16" s="45"/>
      <c r="AA16" s="44"/>
      <c r="AB16" s="45"/>
      <c r="AC16" s="45"/>
    </row>
    <row r="17" spans="22:29">
      <c r="V17" s="44"/>
      <c r="W17" s="45"/>
      <c r="X17" s="45"/>
      <c r="AA17" s="44"/>
      <c r="AB17" s="45"/>
      <c r="AC17" s="45"/>
    </row>
    <row r="18" spans="22:29">
      <c r="V18" s="44"/>
      <c r="W18" s="45"/>
      <c r="X18" s="45"/>
    </row>
  </sheetData>
  <mergeCells count="11">
    <mergeCell ref="AD2:AF2"/>
    <mergeCell ref="A2:A3"/>
    <mergeCell ref="B2:D2"/>
    <mergeCell ref="E2:H2"/>
    <mergeCell ref="X2:Z2"/>
    <mergeCell ref="AA2:AC2"/>
    <mergeCell ref="N2:Q2"/>
    <mergeCell ref="U2:W2"/>
    <mergeCell ref="L2:M2"/>
    <mergeCell ref="I2:K2"/>
    <mergeCell ref="R2:T2"/>
  </mergeCell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19"/>
  <sheetViews>
    <sheetView workbookViewId="0">
      <pane xSplit="1" ySplit="3" topLeftCell="B4" activePane="bottomRight" state="frozen"/>
      <selection pane="topRight" activeCell="B1" sqref="B1"/>
      <selection pane="bottomLeft" activeCell="A5" sqref="A5"/>
      <selection pane="bottomRight" activeCell="K22" sqref="K22"/>
    </sheetView>
  </sheetViews>
  <sheetFormatPr defaultColWidth="9" defaultRowHeight="15.75"/>
  <cols>
    <col min="1" max="1" width="18.625" style="2" customWidth="1"/>
    <col min="2" max="2" width="6.625" style="2" customWidth="1"/>
    <col min="3" max="3" width="7.25" style="2" customWidth="1"/>
    <col min="4" max="4" width="7" style="2" customWidth="1"/>
    <col min="5" max="5" width="7.625" style="2" customWidth="1"/>
    <col min="6" max="6" width="5.375" style="2" hidden="1" customWidth="1"/>
    <col min="7" max="7" width="4.75" style="2" hidden="1" customWidth="1"/>
    <col min="8" max="8" width="5.5" style="2" hidden="1" customWidth="1"/>
    <col min="9" max="9" width="4.375" style="2" customWidth="1"/>
    <col min="10" max="10" width="4.625" style="2" customWidth="1"/>
    <col min="11" max="11" width="5.375" style="2" bestFit="1" customWidth="1"/>
    <col min="12" max="12" width="4.875" style="2" hidden="1" customWidth="1"/>
    <col min="13" max="13" width="3.875" style="2" hidden="1" customWidth="1"/>
    <col min="14" max="14" width="4.875" style="2" hidden="1" customWidth="1"/>
    <col min="15" max="15" width="4.75" style="2" customWidth="1"/>
    <col min="16" max="16" width="4.125" style="2" customWidth="1"/>
    <col min="17" max="17" width="5.375" style="2" bestFit="1" customWidth="1"/>
    <col min="18" max="18" width="5.5" style="2" customWidth="1"/>
    <col min="19" max="19" width="5.875" style="2" customWidth="1"/>
    <col min="20" max="20" width="6.125" style="2" customWidth="1"/>
    <col min="21" max="21" width="7.125" style="2" customWidth="1"/>
    <col min="22" max="22" width="7" style="2" customWidth="1"/>
    <col min="23" max="24" width="6.25" style="2" customWidth="1"/>
    <col min="25" max="25" width="4.5" style="2" customWidth="1"/>
    <col min="26" max="26" width="5" style="2" customWidth="1"/>
    <col min="27" max="27" width="5.25" style="2" customWidth="1"/>
    <col min="28" max="28" width="5" style="2" customWidth="1"/>
    <col min="29" max="29" width="5.25" style="2" customWidth="1"/>
    <col min="30" max="30" width="5.375" style="2" customWidth="1"/>
    <col min="31" max="31" width="4.875" style="2" customWidth="1"/>
    <col min="32" max="32" width="5.375" style="2" customWidth="1"/>
    <col min="33" max="33" width="6" style="2" customWidth="1"/>
    <col min="34" max="16384" width="9" style="2"/>
  </cols>
  <sheetData>
    <row r="2" spans="1:33" ht="94.5" customHeight="1">
      <c r="A2" s="123" t="s">
        <v>121</v>
      </c>
      <c r="B2" s="126" t="s">
        <v>388</v>
      </c>
      <c r="C2" s="128"/>
      <c r="D2" s="125" t="s">
        <v>389</v>
      </c>
      <c r="E2" s="125"/>
      <c r="F2" s="122" t="s">
        <v>392</v>
      </c>
      <c r="G2" s="122"/>
      <c r="H2" s="122"/>
      <c r="I2" s="122" t="s">
        <v>395</v>
      </c>
      <c r="J2" s="122"/>
      <c r="K2" s="122"/>
      <c r="L2" s="122" t="s">
        <v>393</v>
      </c>
      <c r="M2" s="122"/>
      <c r="N2" s="122"/>
      <c r="O2" s="126" t="s">
        <v>396</v>
      </c>
      <c r="P2" s="127"/>
      <c r="Q2" s="128"/>
      <c r="R2" s="122" t="s">
        <v>410</v>
      </c>
      <c r="S2" s="122"/>
      <c r="T2" s="122"/>
      <c r="U2" s="125" t="s">
        <v>390</v>
      </c>
      <c r="V2" s="125"/>
      <c r="W2" s="126" t="s">
        <v>391</v>
      </c>
      <c r="X2" s="127"/>
      <c r="Y2" s="122" t="s">
        <v>397</v>
      </c>
      <c r="Z2" s="122"/>
      <c r="AA2" s="122"/>
      <c r="AB2" s="126" t="s">
        <v>398</v>
      </c>
      <c r="AC2" s="127"/>
      <c r="AD2" s="128"/>
      <c r="AE2" s="122" t="s">
        <v>409</v>
      </c>
      <c r="AF2" s="122"/>
      <c r="AG2" s="122"/>
    </row>
    <row r="3" spans="1:33" ht="44.25" customHeight="1">
      <c r="A3" s="124"/>
      <c r="B3" s="88" t="s">
        <v>386</v>
      </c>
      <c r="C3" s="88" t="s">
        <v>399</v>
      </c>
      <c r="D3" s="88" t="s">
        <v>386</v>
      </c>
      <c r="E3" s="88" t="s">
        <v>399</v>
      </c>
      <c r="F3" s="88" t="s">
        <v>271</v>
      </c>
      <c r="G3" s="88" t="s">
        <v>272</v>
      </c>
      <c r="H3" s="88" t="s">
        <v>120</v>
      </c>
      <c r="I3" s="88" t="s">
        <v>271</v>
      </c>
      <c r="J3" s="88" t="s">
        <v>272</v>
      </c>
      <c r="K3" s="88" t="s">
        <v>408</v>
      </c>
      <c r="L3" s="88" t="s">
        <v>271</v>
      </c>
      <c r="M3" s="88" t="s">
        <v>272</v>
      </c>
      <c r="N3" s="88" t="s">
        <v>120</v>
      </c>
      <c r="O3" s="88" t="s">
        <v>271</v>
      </c>
      <c r="P3" s="88" t="s">
        <v>272</v>
      </c>
      <c r="Q3" s="88" t="s">
        <v>408</v>
      </c>
      <c r="R3" s="88" t="s">
        <v>271</v>
      </c>
      <c r="S3" s="88" t="s">
        <v>394</v>
      </c>
      <c r="T3" s="88" t="s">
        <v>400</v>
      </c>
      <c r="U3" s="88" t="s">
        <v>386</v>
      </c>
      <c r="V3" s="88" t="s">
        <v>399</v>
      </c>
      <c r="W3" s="88" t="s">
        <v>386</v>
      </c>
      <c r="X3" s="88" t="s">
        <v>399</v>
      </c>
      <c r="Y3" s="88" t="s">
        <v>271</v>
      </c>
      <c r="Z3" s="88" t="s">
        <v>272</v>
      </c>
      <c r="AA3" s="88" t="s">
        <v>408</v>
      </c>
      <c r="AB3" s="88" t="s">
        <v>271</v>
      </c>
      <c r="AC3" s="88" t="s">
        <v>272</v>
      </c>
      <c r="AD3" s="88" t="s">
        <v>408</v>
      </c>
      <c r="AE3" s="88" t="s">
        <v>271</v>
      </c>
      <c r="AF3" s="88" t="s">
        <v>394</v>
      </c>
      <c r="AG3" s="89" t="s">
        <v>400</v>
      </c>
    </row>
    <row r="4" spans="1:33">
      <c r="A4" s="85" t="s">
        <v>401</v>
      </c>
      <c r="B4" s="90">
        <v>1</v>
      </c>
      <c r="C4" s="91">
        <v>1</v>
      </c>
      <c r="D4" s="90">
        <v>2</v>
      </c>
      <c r="E4" s="92">
        <v>2</v>
      </c>
      <c r="F4" s="90">
        <v>54</v>
      </c>
      <c r="G4" s="90">
        <v>2</v>
      </c>
      <c r="H4" s="90">
        <f>F4+G4</f>
        <v>56</v>
      </c>
      <c r="I4" s="92">
        <v>55</v>
      </c>
      <c r="J4" s="92"/>
      <c r="K4" s="92">
        <f>SUM(I4:J4)</f>
        <v>55</v>
      </c>
      <c r="L4" s="90">
        <v>5</v>
      </c>
      <c r="M4" s="90">
        <v>0</v>
      </c>
      <c r="N4" s="90">
        <f>L4+M4</f>
        <v>5</v>
      </c>
      <c r="O4" s="92">
        <v>5</v>
      </c>
      <c r="P4" s="92">
        <v>0</v>
      </c>
      <c r="Q4" s="91">
        <f>O4+P4</f>
        <v>5</v>
      </c>
      <c r="R4" s="90">
        <v>137</v>
      </c>
      <c r="S4" s="92">
        <v>117</v>
      </c>
      <c r="T4" s="93">
        <f>S4/R4</f>
        <v>0.85401459854014594</v>
      </c>
      <c r="U4" s="90">
        <v>4</v>
      </c>
      <c r="V4" s="92">
        <v>4</v>
      </c>
      <c r="W4" s="90">
        <v>1</v>
      </c>
      <c r="X4" s="91">
        <v>1</v>
      </c>
      <c r="Y4" s="91">
        <v>54</v>
      </c>
      <c r="Z4" s="91">
        <v>1</v>
      </c>
      <c r="AA4" s="91">
        <f>Y4+Z4</f>
        <v>55</v>
      </c>
      <c r="AB4" s="91">
        <v>5</v>
      </c>
      <c r="AC4" s="91">
        <v>0</v>
      </c>
      <c r="AD4" s="91">
        <f>AB4+AC4</f>
        <v>5</v>
      </c>
      <c r="AE4" s="90">
        <v>137</v>
      </c>
      <c r="AF4" s="92">
        <v>115</v>
      </c>
      <c r="AG4" s="93">
        <f>AF4/AE4</f>
        <v>0.83941605839416056</v>
      </c>
    </row>
    <row r="5" spans="1:33" ht="15.75" customHeight="1">
      <c r="A5" s="85" t="s">
        <v>402</v>
      </c>
      <c r="B5" s="90">
        <v>0</v>
      </c>
      <c r="C5" s="91">
        <v>0</v>
      </c>
      <c r="D5" s="90">
        <v>1</v>
      </c>
      <c r="E5" s="92">
        <v>1</v>
      </c>
      <c r="F5" s="90">
        <v>13</v>
      </c>
      <c r="G5" s="90">
        <v>4</v>
      </c>
      <c r="H5" s="90">
        <f t="shared" ref="H5:H10" si="0">F5+G5</f>
        <v>17</v>
      </c>
      <c r="I5" s="92">
        <v>14</v>
      </c>
      <c r="J5" s="92">
        <v>4</v>
      </c>
      <c r="K5" s="92">
        <f t="shared" ref="K5:K10" si="1">SUM(I5:J5)</f>
        <v>18</v>
      </c>
      <c r="L5" s="90">
        <v>0</v>
      </c>
      <c r="M5" s="90">
        <v>0</v>
      </c>
      <c r="N5" s="90">
        <f t="shared" ref="N5:N10" si="2">L5+M5</f>
        <v>0</v>
      </c>
      <c r="O5" s="92">
        <v>0</v>
      </c>
      <c r="P5" s="92">
        <v>0</v>
      </c>
      <c r="Q5" s="91">
        <f t="shared" ref="Q5:Q10" si="3">O5+P5</f>
        <v>0</v>
      </c>
      <c r="R5" s="90">
        <v>47</v>
      </c>
      <c r="S5" s="92">
        <v>36</v>
      </c>
      <c r="T5" s="93">
        <f t="shared" ref="T5:T11" si="4">S5/R5</f>
        <v>0.76595744680851063</v>
      </c>
      <c r="U5" s="90">
        <v>2</v>
      </c>
      <c r="V5" s="92">
        <v>2</v>
      </c>
      <c r="W5" s="90">
        <v>0</v>
      </c>
      <c r="X5" s="91">
        <v>0</v>
      </c>
      <c r="Y5" s="91">
        <v>14</v>
      </c>
      <c r="Z5" s="91">
        <v>4</v>
      </c>
      <c r="AA5" s="91">
        <f t="shared" ref="AA5:AA10" si="5">Y5+Z5</f>
        <v>18</v>
      </c>
      <c r="AB5" s="91">
        <v>0</v>
      </c>
      <c r="AC5" s="91">
        <v>0</v>
      </c>
      <c r="AD5" s="91">
        <f t="shared" ref="AD5:AD10" si="6">AB5+AC5</f>
        <v>0</v>
      </c>
      <c r="AE5" s="90">
        <v>47</v>
      </c>
      <c r="AF5" s="92">
        <v>36</v>
      </c>
      <c r="AG5" s="93">
        <f t="shared" ref="AG5:AG11" si="7">AF5/AE5</f>
        <v>0.76595744680851063</v>
      </c>
    </row>
    <row r="6" spans="1:33" s="1" customFormat="1">
      <c r="A6" s="86" t="s">
        <v>403</v>
      </c>
      <c r="B6" s="90">
        <v>0</v>
      </c>
      <c r="C6" s="91">
        <v>0</v>
      </c>
      <c r="D6" s="90">
        <v>0</v>
      </c>
      <c r="E6" s="92">
        <v>0</v>
      </c>
      <c r="F6" s="90">
        <v>3</v>
      </c>
      <c r="G6" s="90">
        <v>1</v>
      </c>
      <c r="H6" s="90">
        <f t="shared" si="0"/>
        <v>4</v>
      </c>
      <c r="I6" s="92">
        <v>3</v>
      </c>
      <c r="J6" s="92">
        <v>1</v>
      </c>
      <c r="K6" s="92">
        <f t="shared" si="1"/>
        <v>4</v>
      </c>
      <c r="L6" s="90">
        <v>0</v>
      </c>
      <c r="M6" s="90">
        <v>0</v>
      </c>
      <c r="N6" s="90">
        <f t="shared" si="2"/>
        <v>0</v>
      </c>
      <c r="O6" s="92">
        <v>0</v>
      </c>
      <c r="P6" s="92">
        <v>0</v>
      </c>
      <c r="Q6" s="91">
        <f t="shared" si="3"/>
        <v>0</v>
      </c>
      <c r="R6" s="90">
        <v>39</v>
      </c>
      <c r="S6" s="92">
        <v>39</v>
      </c>
      <c r="T6" s="93">
        <f t="shared" si="4"/>
        <v>1</v>
      </c>
      <c r="U6" s="90">
        <v>0</v>
      </c>
      <c r="V6" s="92">
        <v>0</v>
      </c>
      <c r="W6" s="90">
        <v>0</v>
      </c>
      <c r="X6" s="91">
        <v>0</v>
      </c>
      <c r="Y6" s="91">
        <v>3</v>
      </c>
      <c r="Z6" s="91">
        <v>1</v>
      </c>
      <c r="AA6" s="91">
        <f t="shared" si="5"/>
        <v>4</v>
      </c>
      <c r="AB6" s="91">
        <v>0</v>
      </c>
      <c r="AC6" s="91">
        <v>0</v>
      </c>
      <c r="AD6" s="91">
        <f t="shared" si="6"/>
        <v>0</v>
      </c>
      <c r="AE6" s="90">
        <v>39</v>
      </c>
      <c r="AF6" s="92">
        <v>39</v>
      </c>
      <c r="AG6" s="93">
        <f t="shared" si="7"/>
        <v>1</v>
      </c>
    </row>
    <row r="7" spans="1:33">
      <c r="A7" s="85" t="s">
        <v>404</v>
      </c>
      <c r="B7" s="90">
        <v>0</v>
      </c>
      <c r="C7" s="91">
        <v>0</v>
      </c>
      <c r="D7" s="90">
        <v>2</v>
      </c>
      <c r="E7" s="92">
        <v>2</v>
      </c>
      <c r="F7" s="90">
        <v>69</v>
      </c>
      <c r="G7" s="90">
        <v>18</v>
      </c>
      <c r="H7" s="90">
        <f t="shared" si="0"/>
        <v>87</v>
      </c>
      <c r="I7" s="92">
        <v>69</v>
      </c>
      <c r="J7" s="92">
        <v>18</v>
      </c>
      <c r="K7" s="92">
        <f t="shared" si="1"/>
        <v>87</v>
      </c>
      <c r="L7" s="90">
        <v>4</v>
      </c>
      <c r="M7" s="90">
        <v>0</v>
      </c>
      <c r="N7" s="90">
        <f t="shared" si="2"/>
        <v>4</v>
      </c>
      <c r="O7" s="92">
        <v>4</v>
      </c>
      <c r="P7" s="92">
        <v>0</v>
      </c>
      <c r="Q7" s="91">
        <f t="shared" si="3"/>
        <v>4</v>
      </c>
      <c r="R7" s="90">
        <v>136</v>
      </c>
      <c r="S7" s="92">
        <v>96</v>
      </c>
      <c r="T7" s="93">
        <f t="shared" si="4"/>
        <v>0.70588235294117652</v>
      </c>
      <c r="U7" s="90">
        <v>4</v>
      </c>
      <c r="V7" s="92">
        <v>4</v>
      </c>
      <c r="W7" s="90">
        <v>0</v>
      </c>
      <c r="X7" s="91">
        <v>0</v>
      </c>
      <c r="Y7" s="91">
        <v>70</v>
      </c>
      <c r="Z7" s="91">
        <v>7</v>
      </c>
      <c r="AA7" s="91">
        <f t="shared" si="5"/>
        <v>77</v>
      </c>
      <c r="AB7" s="91">
        <v>4</v>
      </c>
      <c r="AC7" s="91">
        <v>0</v>
      </c>
      <c r="AD7" s="91">
        <f t="shared" si="6"/>
        <v>4</v>
      </c>
      <c r="AE7" s="90">
        <v>136</v>
      </c>
      <c r="AF7" s="92">
        <v>120</v>
      </c>
      <c r="AG7" s="93">
        <f t="shared" si="7"/>
        <v>0.88235294117647056</v>
      </c>
    </row>
    <row r="8" spans="1:33">
      <c r="A8" s="85" t="s">
        <v>405</v>
      </c>
      <c r="B8" s="90">
        <v>0</v>
      </c>
      <c r="C8" s="91">
        <v>0</v>
      </c>
      <c r="D8" s="90">
        <v>2</v>
      </c>
      <c r="E8" s="92">
        <v>2</v>
      </c>
      <c r="F8" s="90">
        <v>28</v>
      </c>
      <c r="G8" s="90">
        <v>22</v>
      </c>
      <c r="H8" s="90">
        <f t="shared" si="0"/>
        <v>50</v>
      </c>
      <c r="I8" s="92">
        <v>28</v>
      </c>
      <c r="J8" s="92">
        <v>23</v>
      </c>
      <c r="K8" s="92">
        <f t="shared" si="1"/>
        <v>51</v>
      </c>
      <c r="L8" s="90">
        <v>2</v>
      </c>
      <c r="M8" s="90">
        <v>0</v>
      </c>
      <c r="N8" s="90">
        <f t="shared" si="2"/>
        <v>2</v>
      </c>
      <c r="O8" s="92">
        <v>2</v>
      </c>
      <c r="P8" s="92">
        <v>0</v>
      </c>
      <c r="Q8" s="91">
        <f t="shared" si="3"/>
        <v>2</v>
      </c>
      <c r="R8" s="90">
        <v>114</v>
      </c>
      <c r="S8" s="92">
        <v>73</v>
      </c>
      <c r="T8" s="93">
        <f t="shared" si="4"/>
        <v>0.64035087719298245</v>
      </c>
      <c r="U8" s="90">
        <v>4</v>
      </c>
      <c r="V8" s="92">
        <v>5</v>
      </c>
      <c r="W8" s="90">
        <v>0</v>
      </c>
      <c r="X8" s="91">
        <v>0</v>
      </c>
      <c r="Y8" s="91">
        <v>30</v>
      </c>
      <c r="Z8" s="91">
        <v>22</v>
      </c>
      <c r="AA8" s="91">
        <f t="shared" si="5"/>
        <v>52</v>
      </c>
      <c r="AB8" s="91">
        <v>2</v>
      </c>
      <c r="AC8" s="91">
        <v>0</v>
      </c>
      <c r="AD8" s="91">
        <f t="shared" si="6"/>
        <v>2</v>
      </c>
      <c r="AE8" s="90">
        <v>114</v>
      </c>
      <c r="AF8" s="92">
        <v>73</v>
      </c>
      <c r="AG8" s="93">
        <f>AF8/AE8</f>
        <v>0.64035087719298245</v>
      </c>
    </row>
    <row r="9" spans="1:33" s="1" customFormat="1" ht="15.75" customHeight="1">
      <c r="A9" s="86" t="s">
        <v>406</v>
      </c>
      <c r="B9" s="90">
        <v>0</v>
      </c>
      <c r="C9" s="91">
        <v>0</v>
      </c>
      <c r="D9" s="90">
        <v>0</v>
      </c>
      <c r="E9" s="92">
        <v>0</v>
      </c>
      <c r="F9" s="90">
        <v>26</v>
      </c>
      <c r="G9" s="90">
        <v>15</v>
      </c>
      <c r="H9" s="90">
        <f t="shared" si="0"/>
        <v>41</v>
      </c>
      <c r="I9" s="92">
        <v>36</v>
      </c>
      <c r="J9" s="92">
        <v>16</v>
      </c>
      <c r="K9" s="92">
        <f t="shared" si="1"/>
        <v>52</v>
      </c>
      <c r="L9" s="90">
        <v>1</v>
      </c>
      <c r="M9" s="90">
        <v>0</v>
      </c>
      <c r="N9" s="90">
        <f t="shared" si="2"/>
        <v>1</v>
      </c>
      <c r="O9" s="92">
        <v>0</v>
      </c>
      <c r="P9" s="92">
        <v>0</v>
      </c>
      <c r="Q9" s="91">
        <f t="shared" si="3"/>
        <v>0</v>
      </c>
      <c r="R9" s="90">
        <v>46</v>
      </c>
      <c r="S9" s="92">
        <v>40</v>
      </c>
      <c r="T9" s="93">
        <f t="shared" si="4"/>
        <v>0.86956521739130432</v>
      </c>
      <c r="U9" s="90">
        <v>0</v>
      </c>
      <c r="V9" s="92">
        <v>0</v>
      </c>
      <c r="W9" s="90">
        <v>0</v>
      </c>
      <c r="X9" s="91">
        <v>0</v>
      </c>
      <c r="Y9" s="91">
        <v>36</v>
      </c>
      <c r="Z9" s="91">
        <v>10</v>
      </c>
      <c r="AA9" s="91">
        <f t="shared" si="5"/>
        <v>46</v>
      </c>
      <c r="AB9" s="91">
        <v>0</v>
      </c>
      <c r="AC9" s="91">
        <v>0</v>
      </c>
      <c r="AD9" s="91">
        <f t="shared" si="6"/>
        <v>0</v>
      </c>
      <c r="AE9" s="90">
        <v>46</v>
      </c>
      <c r="AF9" s="92">
        <v>40</v>
      </c>
      <c r="AG9" s="93">
        <f>AF9/AE9</f>
        <v>0.86956521739130432</v>
      </c>
    </row>
    <row r="10" spans="1:33">
      <c r="A10" s="85" t="s">
        <v>407</v>
      </c>
      <c r="B10" s="90">
        <v>0</v>
      </c>
      <c r="C10" s="91">
        <v>0</v>
      </c>
      <c r="D10" s="90">
        <v>0</v>
      </c>
      <c r="E10" s="92">
        <v>0</v>
      </c>
      <c r="F10" s="90">
        <v>8</v>
      </c>
      <c r="G10" s="90">
        <v>8</v>
      </c>
      <c r="H10" s="90">
        <f t="shared" si="0"/>
        <v>16</v>
      </c>
      <c r="I10" s="92">
        <v>9</v>
      </c>
      <c r="J10" s="92">
        <v>7</v>
      </c>
      <c r="K10" s="92">
        <f t="shared" si="1"/>
        <v>16</v>
      </c>
      <c r="L10" s="90">
        <v>0</v>
      </c>
      <c r="M10" s="90">
        <v>3</v>
      </c>
      <c r="N10" s="90">
        <f t="shared" si="2"/>
        <v>3</v>
      </c>
      <c r="O10" s="92">
        <v>0</v>
      </c>
      <c r="P10" s="92">
        <v>2</v>
      </c>
      <c r="Q10" s="91">
        <f t="shared" si="3"/>
        <v>2</v>
      </c>
      <c r="R10" s="90">
        <v>17</v>
      </c>
      <c r="S10" s="92">
        <v>17</v>
      </c>
      <c r="T10" s="93">
        <f t="shared" si="4"/>
        <v>1</v>
      </c>
      <c r="U10" s="90">
        <v>0</v>
      </c>
      <c r="V10" s="92">
        <v>0</v>
      </c>
      <c r="W10" s="90">
        <v>0</v>
      </c>
      <c r="X10" s="91">
        <v>0</v>
      </c>
      <c r="Y10" s="91">
        <v>9</v>
      </c>
      <c r="Z10" s="91">
        <v>7</v>
      </c>
      <c r="AA10" s="91">
        <f t="shared" si="5"/>
        <v>16</v>
      </c>
      <c r="AB10" s="91">
        <v>0</v>
      </c>
      <c r="AC10" s="91">
        <v>4</v>
      </c>
      <c r="AD10" s="91">
        <f t="shared" si="6"/>
        <v>4</v>
      </c>
      <c r="AE10" s="90">
        <v>17</v>
      </c>
      <c r="AF10" s="92">
        <v>17</v>
      </c>
      <c r="AG10" s="93">
        <f>AF10/AE10</f>
        <v>1</v>
      </c>
    </row>
    <row r="11" spans="1:33">
      <c r="A11" s="87" t="s">
        <v>4</v>
      </c>
      <c r="B11" s="94">
        <f t="shared" ref="B11:H11" si="8">SUM(B4:B10)</f>
        <v>1</v>
      </c>
      <c r="C11" s="94">
        <f t="shared" si="8"/>
        <v>1</v>
      </c>
      <c r="D11" s="94">
        <f t="shared" si="8"/>
        <v>7</v>
      </c>
      <c r="E11" s="94">
        <f t="shared" si="8"/>
        <v>7</v>
      </c>
      <c r="F11" s="95">
        <f t="shared" si="8"/>
        <v>201</v>
      </c>
      <c r="G11" s="95">
        <f t="shared" si="8"/>
        <v>70</v>
      </c>
      <c r="H11" s="95">
        <f t="shared" si="8"/>
        <v>271</v>
      </c>
      <c r="I11" s="94">
        <f t="shared" ref="I11:AE11" si="9">SUM(I4:I10)</f>
        <v>214</v>
      </c>
      <c r="J11" s="94">
        <f t="shared" si="9"/>
        <v>69</v>
      </c>
      <c r="K11" s="94">
        <f t="shared" si="9"/>
        <v>283</v>
      </c>
      <c r="L11" s="95">
        <f>SUM(L4:L10)</f>
        <v>12</v>
      </c>
      <c r="M11" s="95">
        <f>SUM(M4:M10)</f>
        <v>3</v>
      </c>
      <c r="N11" s="95">
        <f>SUM(N4:N10)</f>
        <v>15</v>
      </c>
      <c r="O11" s="94">
        <f t="shared" si="9"/>
        <v>11</v>
      </c>
      <c r="P11" s="94">
        <f t="shared" si="9"/>
        <v>2</v>
      </c>
      <c r="Q11" s="94">
        <f t="shared" si="9"/>
        <v>13</v>
      </c>
      <c r="R11" s="94">
        <f>SUM(R4:R10)</f>
        <v>536</v>
      </c>
      <c r="S11" s="94">
        <f>SUM(S4:S10)</f>
        <v>418</v>
      </c>
      <c r="T11" s="96">
        <f t="shared" si="4"/>
        <v>0.77985074626865669</v>
      </c>
      <c r="U11" s="94">
        <f t="shared" si="9"/>
        <v>14</v>
      </c>
      <c r="V11" s="94">
        <f t="shared" si="9"/>
        <v>15</v>
      </c>
      <c r="W11" s="94">
        <f t="shared" si="9"/>
        <v>1</v>
      </c>
      <c r="X11" s="94">
        <f t="shared" si="9"/>
        <v>1</v>
      </c>
      <c r="Y11" s="95">
        <f t="shared" ref="Y11:AD11" si="10">SUM(Y4:Y10)</f>
        <v>216</v>
      </c>
      <c r="Z11" s="95">
        <f t="shared" si="10"/>
        <v>52</v>
      </c>
      <c r="AA11" s="95">
        <f t="shared" si="10"/>
        <v>268</v>
      </c>
      <c r="AB11" s="95">
        <f t="shared" si="10"/>
        <v>11</v>
      </c>
      <c r="AC11" s="95">
        <f t="shared" si="10"/>
        <v>4</v>
      </c>
      <c r="AD11" s="95">
        <f t="shared" si="10"/>
        <v>15</v>
      </c>
      <c r="AE11" s="94">
        <f t="shared" si="9"/>
        <v>536</v>
      </c>
      <c r="AF11" s="94">
        <f>SUM(AF4:AF10)</f>
        <v>440</v>
      </c>
      <c r="AG11" s="96">
        <f t="shared" si="7"/>
        <v>0.82089552238805974</v>
      </c>
    </row>
    <row r="12" spans="1:33" ht="33" customHeight="1"/>
    <row r="13" spans="1:33">
      <c r="A13" s="82"/>
      <c r="M13" s="44"/>
      <c r="N13" s="45"/>
      <c r="O13" s="45"/>
      <c r="P13" s="45"/>
      <c r="Q13" s="44"/>
      <c r="R13" s="44"/>
      <c r="S13" s="45"/>
      <c r="X13" s="44"/>
      <c r="Y13" s="45"/>
      <c r="Z13" s="45"/>
      <c r="AE13" s="44"/>
      <c r="AF13" s="45"/>
    </row>
    <row r="14" spans="1:33">
      <c r="M14" s="44"/>
      <c r="N14" s="45"/>
      <c r="O14" s="45"/>
      <c r="P14" s="45"/>
      <c r="Q14" s="44"/>
      <c r="R14" s="44"/>
      <c r="S14" s="45"/>
      <c r="X14" s="44"/>
      <c r="Y14" s="45"/>
      <c r="Z14" s="45"/>
      <c r="AC14" s="44"/>
      <c r="AD14" s="45"/>
      <c r="AE14" s="45"/>
      <c r="AF14" s="44"/>
      <c r="AG14" s="45"/>
    </row>
    <row r="15" spans="1:33">
      <c r="M15" s="44"/>
      <c r="N15" s="45"/>
      <c r="O15" s="45"/>
      <c r="P15" s="45"/>
      <c r="Q15" s="44"/>
      <c r="R15" s="44"/>
      <c r="S15" s="45"/>
      <c r="X15" s="44"/>
      <c r="Y15" s="45"/>
      <c r="Z15" s="45"/>
      <c r="AC15" s="44"/>
      <c r="AD15" s="45"/>
      <c r="AE15" s="45"/>
      <c r="AF15" s="44"/>
      <c r="AG15" s="45"/>
    </row>
    <row r="16" spans="1:33">
      <c r="M16" s="44"/>
      <c r="N16" s="45"/>
      <c r="O16" s="45"/>
      <c r="P16" s="45"/>
      <c r="Q16" s="44"/>
      <c r="R16" s="44"/>
      <c r="S16" s="45"/>
      <c r="X16" s="44"/>
      <c r="Y16" s="45"/>
      <c r="Z16" s="45"/>
      <c r="AC16" s="44"/>
      <c r="AD16" s="45"/>
      <c r="AE16" s="45"/>
      <c r="AF16" s="44"/>
      <c r="AG16" s="45"/>
    </row>
    <row r="17" spans="13:33">
      <c r="M17" s="83"/>
      <c r="N17" s="84"/>
      <c r="O17" s="84"/>
      <c r="P17" s="84"/>
      <c r="Y17" s="45"/>
      <c r="Z17" s="45"/>
      <c r="AC17" s="44"/>
      <c r="AD17" s="45"/>
      <c r="AE17" s="45"/>
      <c r="AF17" s="44"/>
      <c r="AG17" s="45"/>
    </row>
    <row r="18" spans="13:33">
      <c r="Y18" s="45"/>
      <c r="Z18" s="45"/>
    </row>
    <row r="19" spans="13:33">
      <c r="Y19" s="45"/>
      <c r="Z19" s="45"/>
    </row>
  </sheetData>
  <mergeCells count="13">
    <mergeCell ref="W2:X2"/>
    <mergeCell ref="AE2:AG2"/>
    <mergeCell ref="Y2:AA2"/>
    <mergeCell ref="AB2:AD2"/>
    <mergeCell ref="U2:V2"/>
    <mergeCell ref="R2:T2"/>
    <mergeCell ref="F2:H2"/>
    <mergeCell ref="L2:N2"/>
    <mergeCell ref="A2:A3"/>
    <mergeCell ref="D2:E2"/>
    <mergeCell ref="I2:K2"/>
    <mergeCell ref="O2:Q2"/>
    <mergeCell ref="B2:C2"/>
  </mergeCells>
  <pageMargins left="0.7" right="0.7" top="0.75" bottom="0.75" header="0.3" footer="0.3"/>
  <pageSetup paperSize="9" orientation="landscape" r:id="rId1"/>
  <ignoredErrors>
    <ignoredError sqref="K4:K8" formulaRange="1"/>
    <ignoredError sqref="T11" formula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20"/>
  <sheetViews>
    <sheetView workbookViewId="0">
      <pane xSplit="1" ySplit="3" topLeftCell="B4" activePane="bottomRight" state="frozen"/>
      <selection pane="topRight" activeCell="B1" sqref="B1"/>
      <selection pane="bottomLeft" activeCell="A5" sqref="A5"/>
      <selection pane="bottomRight" activeCell="I28" sqref="I28"/>
    </sheetView>
  </sheetViews>
  <sheetFormatPr defaultColWidth="9" defaultRowHeight="15.75"/>
  <cols>
    <col min="1" max="1" width="25" style="2" bestFit="1" customWidth="1"/>
    <col min="2" max="4" width="5.875" style="2" customWidth="1"/>
    <col min="5" max="7" width="5.625" style="2" customWidth="1"/>
    <col min="8" max="8" width="5.5" style="2" customWidth="1"/>
    <col min="9" max="9" width="9.875" style="2" customWidth="1"/>
    <col min="10" max="10" width="9.25" style="2" customWidth="1"/>
    <col min="11" max="12" width="11.75" style="2" customWidth="1"/>
    <col min="13" max="13" width="9.125" style="2" customWidth="1"/>
    <col min="14" max="14" width="6.5" style="2" customWidth="1"/>
    <col min="15" max="15" width="10.375" style="2" customWidth="1"/>
    <col min="16" max="16" width="11" style="2" customWidth="1"/>
    <col min="17" max="17" width="9" style="2"/>
    <col min="18" max="18" width="12.75" style="2" customWidth="1"/>
    <col min="19" max="19" width="12.375" style="2" customWidth="1"/>
    <col min="20" max="20" width="12.25" style="2" customWidth="1"/>
    <col min="21" max="16384" width="9" style="2"/>
  </cols>
  <sheetData>
    <row r="2" spans="1:20" ht="74.25" customHeight="1">
      <c r="A2" s="104" t="s">
        <v>121</v>
      </c>
      <c r="B2" s="121" t="s">
        <v>317</v>
      </c>
      <c r="C2" s="121"/>
      <c r="D2" s="121"/>
      <c r="E2" s="121" t="s">
        <v>318</v>
      </c>
      <c r="F2" s="121"/>
      <c r="G2" s="121"/>
      <c r="H2" s="121"/>
      <c r="I2" s="129" t="s">
        <v>371</v>
      </c>
      <c r="J2" s="129" t="s">
        <v>316</v>
      </c>
      <c r="K2" s="129" t="s">
        <v>323</v>
      </c>
      <c r="L2" s="129" t="s">
        <v>320</v>
      </c>
      <c r="M2" s="106" t="s">
        <v>319</v>
      </c>
      <c r="N2" s="108"/>
      <c r="O2" s="129" t="s">
        <v>321</v>
      </c>
      <c r="P2" s="129" t="s">
        <v>322</v>
      </c>
      <c r="Q2" s="129" t="s">
        <v>372</v>
      </c>
      <c r="R2" s="129" t="s">
        <v>378</v>
      </c>
      <c r="S2" s="129" t="s">
        <v>376</v>
      </c>
      <c r="T2" s="129" t="s">
        <v>377</v>
      </c>
    </row>
    <row r="3" spans="1:20" ht="33" customHeight="1">
      <c r="A3" s="105"/>
      <c r="B3" s="60" t="s">
        <v>271</v>
      </c>
      <c r="C3" s="60" t="s">
        <v>272</v>
      </c>
      <c r="D3" s="60" t="s">
        <v>120</v>
      </c>
      <c r="E3" s="60" t="s">
        <v>271</v>
      </c>
      <c r="F3" s="60" t="s">
        <v>272</v>
      </c>
      <c r="G3" s="60" t="s">
        <v>131</v>
      </c>
      <c r="H3" s="60" t="s">
        <v>120</v>
      </c>
      <c r="I3" s="130"/>
      <c r="J3" s="130"/>
      <c r="K3" s="130"/>
      <c r="L3" s="130"/>
      <c r="M3" s="36" t="s">
        <v>271</v>
      </c>
      <c r="N3" s="36" t="s">
        <v>314</v>
      </c>
      <c r="O3" s="130"/>
      <c r="P3" s="130"/>
      <c r="Q3" s="130"/>
      <c r="R3" s="130"/>
      <c r="S3" s="130"/>
      <c r="T3" s="130"/>
    </row>
    <row r="4" spans="1:20">
      <c r="A4" s="12" t="s">
        <v>118</v>
      </c>
      <c r="B4" s="62">
        <v>6</v>
      </c>
      <c r="C4" s="62" t="s">
        <v>304</v>
      </c>
      <c r="D4" s="62">
        <f t="shared" ref="D4:D10" si="0">SUM(B4:C4)</f>
        <v>6</v>
      </c>
      <c r="E4" s="62">
        <v>57</v>
      </c>
      <c r="F4" s="62">
        <v>3</v>
      </c>
      <c r="G4" s="62">
        <v>1</v>
      </c>
      <c r="H4" s="62">
        <f>SUM(E4:G4)</f>
        <v>61</v>
      </c>
      <c r="I4" s="63" t="s">
        <v>370</v>
      </c>
      <c r="J4" s="62" t="s">
        <v>304</v>
      </c>
      <c r="K4" s="62">
        <v>1</v>
      </c>
      <c r="L4" s="77">
        <v>11</v>
      </c>
      <c r="M4" s="77">
        <v>28</v>
      </c>
      <c r="N4" s="62">
        <v>1</v>
      </c>
      <c r="O4" s="62">
        <v>27</v>
      </c>
      <c r="P4" s="64">
        <v>52</v>
      </c>
      <c r="Q4" s="63">
        <v>1</v>
      </c>
      <c r="R4" s="64">
        <v>56</v>
      </c>
      <c r="S4" s="64">
        <v>142</v>
      </c>
      <c r="T4" s="64">
        <v>142</v>
      </c>
    </row>
    <row r="5" spans="1:20">
      <c r="A5" s="12" t="s">
        <v>114</v>
      </c>
      <c r="B5" s="62" t="s">
        <v>304</v>
      </c>
      <c r="C5" s="62" t="s">
        <v>304</v>
      </c>
      <c r="D5" s="62" t="s">
        <v>304</v>
      </c>
      <c r="E5" s="62">
        <v>13</v>
      </c>
      <c r="F5" s="62">
        <v>2</v>
      </c>
      <c r="G5" s="62">
        <v>1</v>
      </c>
      <c r="H5" s="62">
        <f t="shared" ref="H5:H10" si="1">SUM(E5:G5)</f>
        <v>16</v>
      </c>
      <c r="I5" s="62" t="s">
        <v>304</v>
      </c>
      <c r="J5" s="62" t="s">
        <v>304</v>
      </c>
      <c r="K5" s="62">
        <v>1</v>
      </c>
      <c r="L5" s="77">
        <v>4</v>
      </c>
      <c r="M5" s="77">
        <v>8</v>
      </c>
      <c r="N5" s="62">
        <v>1</v>
      </c>
      <c r="O5" s="62">
        <v>8</v>
      </c>
      <c r="P5" s="64">
        <v>12</v>
      </c>
      <c r="Q5" s="62" t="s">
        <v>304</v>
      </c>
      <c r="R5" s="64">
        <v>12</v>
      </c>
      <c r="S5" s="64">
        <v>48</v>
      </c>
      <c r="T5" s="64">
        <v>49</v>
      </c>
    </row>
    <row r="6" spans="1:20" s="1" customFormat="1">
      <c r="A6" s="20" t="s">
        <v>119</v>
      </c>
      <c r="B6" s="62" t="s">
        <v>304</v>
      </c>
      <c r="C6" s="62" t="s">
        <v>304</v>
      </c>
      <c r="D6" s="62" t="s">
        <v>304</v>
      </c>
      <c r="E6" s="62">
        <v>3</v>
      </c>
      <c r="F6" s="62"/>
      <c r="G6" s="62"/>
      <c r="H6" s="62">
        <f t="shared" si="1"/>
        <v>3</v>
      </c>
      <c r="I6" s="62" t="s">
        <v>304</v>
      </c>
      <c r="J6" s="62" t="s">
        <v>304</v>
      </c>
      <c r="K6" s="62" t="s">
        <v>304</v>
      </c>
      <c r="L6" s="65">
        <v>2</v>
      </c>
      <c r="M6" s="65">
        <v>3</v>
      </c>
      <c r="N6" s="65">
        <v>1</v>
      </c>
      <c r="O6" s="65">
        <v>2</v>
      </c>
      <c r="P6" s="64">
        <v>3</v>
      </c>
      <c r="Q6" s="62" t="s">
        <v>304</v>
      </c>
      <c r="R6" s="64">
        <v>3</v>
      </c>
      <c r="S6" s="64">
        <v>39</v>
      </c>
      <c r="T6" s="64">
        <v>39</v>
      </c>
    </row>
    <row r="7" spans="1:20">
      <c r="A7" s="12" t="s">
        <v>116</v>
      </c>
      <c r="B7" s="62">
        <v>9</v>
      </c>
      <c r="C7" s="62" t="s">
        <v>304</v>
      </c>
      <c r="D7" s="62">
        <f t="shared" si="0"/>
        <v>9</v>
      </c>
      <c r="E7" s="62">
        <v>69</v>
      </c>
      <c r="F7" s="62">
        <v>1</v>
      </c>
      <c r="G7" s="62">
        <v>3</v>
      </c>
      <c r="H7" s="62">
        <f t="shared" si="1"/>
        <v>73</v>
      </c>
      <c r="I7" s="62" t="s">
        <v>304</v>
      </c>
      <c r="J7" s="62" t="s">
        <v>304</v>
      </c>
      <c r="K7" s="62">
        <v>1</v>
      </c>
      <c r="L7" s="77">
        <v>14</v>
      </c>
      <c r="M7" s="62">
        <v>34</v>
      </c>
      <c r="N7" s="62">
        <v>1</v>
      </c>
      <c r="O7" s="62">
        <v>34</v>
      </c>
      <c r="P7" s="64">
        <v>67</v>
      </c>
      <c r="Q7" s="62" t="s">
        <v>304</v>
      </c>
      <c r="R7" s="64">
        <v>67</v>
      </c>
      <c r="S7" s="64">
        <v>153</v>
      </c>
      <c r="T7" s="64">
        <v>153</v>
      </c>
    </row>
    <row r="8" spans="1:20">
      <c r="A8" s="12" t="s">
        <v>117</v>
      </c>
      <c r="B8" s="62">
        <v>2</v>
      </c>
      <c r="C8" s="62" t="s">
        <v>304</v>
      </c>
      <c r="D8" s="62">
        <f t="shared" si="0"/>
        <v>2</v>
      </c>
      <c r="E8" s="62">
        <v>27</v>
      </c>
      <c r="F8" s="62"/>
      <c r="G8" s="62">
        <v>1</v>
      </c>
      <c r="H8" s="62">
        <f t="shared" si="1"/>
        <v>28</v>
      </c>
      <c r="I8" s="62" t="s">
        <v>304</v>
      </c>
      <c r="J8" s="62" t="s">
        <v>304</v>
      </c>
      <c r="K8" s="62">
        <v>1</v>
      </c>
      <c r="L8" s="77">
        <v>5</v>
      </c>
      <c r="M8" s="77">
        <v>15</v>
      </c>
      <c r="N8" s="77">
        <v>2</v>
      </c>
      <c r="O8" s="62">
        <v>16</v>
      </c>
      <c r="P8" s="64">
        <v>29</v>
      </c>
      <c r="Q8" s="62" t="s">
        <v>304</v>
      </c>
      <c r="R8" s="64">
        <v>31</v>
      </c>
      <c r="S8" s="64">
        <v>115</v>
      </c>
      <c r="T8" s="64">
        <v>115</v>
      </c>
    </row>
    <row r="9" spans="1:20" s="1" customFormat="1">
      <c r="A9" s="20" t="s">
        <v>115</v>
      </c>
      <c r="B9" s="62" t="s">
        <v>304</v>
      </c>
      <c r="C9" s="62" t="s">
        <v>304</v>
      </c>
      <c r="D9" s="62" t="s">
        <v>304</v>
      </c>
      <c r="E9" s="62">
        <v>24</v>
      </c>
      <c r="F9" s="62">
        <v>1</v>
      </c>
      <c r="G9" s="62"/>
      <c r="H9" s="62">
        <f t="shared" si="1"/>
        <v>25</v>
      </c>
      <c r="I9" s="62" t="s">
        <v>304</v>
      </c>
      <c r="J9" s="62" t="s">
        <v>304</v>
      </c>
      <c r="K9" s="62" t="s">
        <v>304</v>
      </c>
      <c r="L9" s="78">
        <v>11</v>
      </c>
      <c r="M9" s="78">
        <v>26</v>
      </c>
      <c r="N9" s="78">
        <v>3</v>
      </c>
      <c r="O9" s="65">
        <v>15</v>
      </c>
      <c r="P9" s="64">
        <v>22</v>
      </c>
      <c r="Q9" s="62" t="s">
        <v>304</v>
      </c>
      <c r="R9" s="64">
        <v>22</v>
      </c>
      <c r="S9" s="64">
        <v>53</v>
      </c>
      <c r="T9" s="64">
        <v>53</v>
      </c>
    </row>
    <row r="10" spans="1:20">
      <c r="A10" s="12" t="s">
        <v>122</v>
      </c>
      <c r="B10" s="62" t="s">
        <v>304</v>
      </c>
      <c r="C10" s="62">
        <v>1</v>
      </c>
      <c r="D10" s="62">
        <f t="shared" si="0"/>
        <v>1</v>
      </c>
      <c r="E10" s="62">
        <v>10</v>
      </c>
      <c r="F10" s="62">
        <v>5</v>
      </c>
      <c r="G10" s="62"/>
      <c r="H10" s="62">
        <f t="shared" si="1"/>
        <v>15</v>
      </c>
      <c r="I10" s="62" t="s">
        <v>304</v>
      </c>
      <c r="J10" s="62" t="s">
        <v>304</v>
      </c>
      <c r="K10" s="62" t="s">
        <v>304</v>
      </c>
      <c r="L10" s="62">
        <v>2</v>
      </c>
      <c r="M10" s="77">
        <v>8</v>
      </c>
      <c r="N10" s="62" t="s">
        <v>304</v>
      </c>
      <c r="O10" s="62">
        <v>4</v>
      </c>
      <c r="P10" s="64">
        <v>8</v>
      </c>
      <c r="Q10" s="62" t="s">
        <v>304</v>
      </c>
      <c r="R10" s="64">
        <v>9</v>
      </c>
      <c r="S10" s="64">
        <v>21</v>
      </c>
      <c r="T10" s="64">
        <v>21</v>
      </c>
    </row>
    <row r="11" spans="1:20">
      <c r="A11" s="29" t="s">
        <v>120</v>
      </c>
      <c r="B11" s="61">
        <f t="shared" ref="B11:H11" si="2">SUM(B4:B10)</f>
        <v>17</v>
      </c>
      <c r="C11" s="61">
        <f t="shared" si="2"/>
        <v>1</v>
      </c>
      <c r="D11" s="61">
        <f t="shared" si="2"/>
        <v>18</v>
      </c>
      <c r="E11" s="61">
        <f t="shared" si="2"/>
        <v>203</v>
      </c>
      <c r="F11" s="61">
        <f t="shared" si="2"/>
        <v>12</v>
      </c>
      <c r="G11" s="61">
        <f t="shared" si="2"/>
        <v>6</v>
      </c>
      <c r="H11" s="61">
        <f t="shared" si="2"/>
        <v>221</v>
      </c>
      <c r="I11" s="66">
        <v>1</v>
      </c>
      <c r="J11" s="66" t="s">
        <v>304</v>
      </c>
      <c r="K11" s="66">
        <v>4</v>
      </c>
      <c r="L11" s="66">
        <v>49</v>
      </c>
      <c r="M11" s="66">
        <v>122</v>
      </c>
      <c r="N11" s="66">
        <v>9</v>
      </c>
      <c r="O11" s="66">
        <f t="shared" ref="O11:T11" si="3">SUM(O4:O10)</f>
        <v>106</v>
      </c>
      <c r="P11" s="67">
        <f t="shared" si="3"/>
        <v>193</v>
      </c>
      <c r="Q11" s="66">
        <f t="shared" si="3"/>
        <v>1</v>
      </c>
      <c r="R11" s="67">
        <f t="shared" si="3"/>
        <v>200</v>
      </c>
      <c r="S11" s="67">
        <f t="shared" si="3"/>
        <v>571</v>
      </c>
      <c r="T11" s="67">
        <f t="shared" si="3"/>
        <v>572</v>
      </c>
    </row>
    <row r="12" spans="1:20" ht="15" customHeight="1"/>
    <row r="14" spans="1:20">
      <c r="F14" s="45"/>
    </row>
    <row r="15" spans="1:20">
      <c r="F15" s="45"/>
    </row>
    <row r="16" spans="1:20">
      <c r="F16" s="45"/>
    </row>
    <row r="17" spans="6:6">
      <c r="F17" s="45"/>
    </row>
    <row r="18" spans="6:6">
      <c r="F18" s="45"/>
    </row>
    <row r="19" spans="6:6">
      <c r="F19" s="45"/>
    </row>
    <row r="20" spans="6:6">
      <c r="F20" s="45"/>
    </row>
  </sheetData>
  <mergeCells count="14">
    <mergeCell ref="S2:S3"/>
    <mergeCell ref="T2:T3"/>
    <mergeCell ref="A2:A3"/>
    <mergeCell ref="B2:D2"/>
    <mergeCell ref="Q2:Q3"/>
    <mergeCell ref="R2:R3"/>
    <mergeCell ref="P2:P3"/>
    <mergeCell ref="O2:O3"/>
    <mergeCell ref="E2:H2"/>
    <mergeCell ref="J2:J3"/>
    <mergeCell ref="K2:K3"/>
    <mergeCell ref="L2:L3"/>
    <mergeCell ref="M2:N2"/>
    <mergeCell ref="I2:I3"/>
  </mergeCells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a 9 c 3 5 7 0 9 - 4 4 f 1 - 4 8 d 1 - a 7 e 5 - c d d 1 b f f f 4 e c 1 "   x m l n s = " h t t p : / / s c h e m a s . m i c r o s o f t . c o m / D a t a M a s h u p " > A A A A A K E I A A B Q S w M E F A A C A A g A 5 l b 3 W v x v j o + q A A A A + g A A A B I A H A B D b 2 5 m a W c v U G F j a 2 F n Z S 5 4 b W w g o h g A K K A U A A A A A A A A A A A A A A A A A A A A A A A A A A A A h Y 9 N D o I w F I S v Q r q n r 6 3 B H / I o C 7 e S G I 3 G L c E K j V B M K c L d X H g k r y C J o u 5 c z s w 3 y c z j d s e 4 r 0 r v q m y j a x M R T h n x l M n q o z Z 5 R F p 3 8 u c k l r h O s 3 O a K 2 + A T R P 2 j Y 5 I 4 d w l B O i 6 j n Y T W t s c B G M c D s l q m x W q S n 1 t G p e a T J F P 6 / i / R S T u X 2 O k o F N O A 7 4 Q N B B C z B D G A B N t v p A Y N l O G 8 G P i s i 1 d a 5 W 0 r b / Z I Y w S 4 f 1 D P g F Q S w M E F A A C A A g A 5 l b 3 W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O Z W 9 1 p Z O X 4 e l Q U A A A U b A A A T A B w A R m 9 y b X V s Y X M v U 2 V j d G l v b j E u b S C i G A A o o B Q A A A A A A A A A A A A A A A A A A A A A A A A A A A D t W F t r 3 E Y U f j f k P w w T C D b I u 9 7 4 8 p C w l O A U 2 p f S 1 o Y + h C K 0 0 q y t R j d G k h P H G G z n 4 o J D 3 b q B m o T a 7 g X 6 V m R n n W z X t 7 8 w + k c 9 M y v t 6 r r e P K W U t R 8 k z T l z z p l z v v n O z L p E 9 X T b Q g v d Z + 3 u j b E b Y + 6 y Q o m G b u J P v I a s a / X a 3 C 3 X U 5 p N e Y n a v l O f w a i O D O K N I f h j + + F m u M U u w 2 1 2 w d q s A 6 J 5 d 6 V y 3 1 Z 9 k 1 j e + D e k U Z m 3 L Q / e 3 X G 8 7 H n O n W r V 0 0 3 i K Q 2 D V F S l 4 j Z o s 0 L 9 q u L o 1 R X X q a r u S l V V D G J p C q 2 W R T A h P b h P D N 3 U P U L r + C 6 W 0 L x t + K b l 1 q d v S + h T S 7 U 1 3 V q q z 8 1 O T d U k 9 J V v e 2 T B W z V I v f 9 a + c K 2 y L c T k l j G T c w O 2 S U 7 C X f C 7 9 k p L O U i 3 G G n i L 1 n A X s L g j M u Z B 3 W 5 m t f F K F / S W 0 T b H 1 G F I 1 Q d z y b C A k 9 i D T u G c Y C L E i h b t 2 j f t L l P t g / F + 5 i l / 8 g s N F m V 3 0 3 i 1 S x 3 K Z N z e 4 C F 1 c d 4 o 4 P H 6 6 0 t o Z 1 D f L z u e X N z V T 4 9 H U J r W F N 8 Y i s U g I P E H o w j P g Q r 0 x f 7 j t a m R w q J R f Z F f X K D / u 0 K U N N i K y o n q 8 Y s U m P P P b i a Z Z i k t z 4 k u 2 W S H g A h Q J V 9 1 b l p m / k n T w i 5 K G s K a u y b m n k c T 5 I S h y b e r L m J V c s J K 6 6 T D T f I D K g k A 4 Q A 2 h z Q v 5 V H O l 3 P t U 1 H a A h O 4 A g 2 4 o V D H u J j w o d Z 3 n V v U 6 F E l M n t E i 0 o j t F w 4 m 9 V F i t p L w w 8 k c 2 f Z j O R Q 8 Y Q p T I Q x 9 R u m U R W j I r E h b N A 4 z C w k t q b Z u c Z f L j A t i y 7 / b T 0 p M p S 5 S U i B y / Y e g u 1 L J Y z E O S n w B r 5 C R 2 s 6 m r R O a D K d n 6 x J h u D b H b h 6 H d 6 Y 9 O u 9 M j 2 h 3 R 7 o h 2 R 7 T 7 f 6 T d e 4 4 D a a g N 5 t g u N 8 z b Z k O 3 y P h a O V V L A 0 7 P 5 b L p W 7 o r m 3 Z D B 8 a s 4 f U + Y / 3 B W k A x Z w n O 6 Y Y G Q 8 f h i 3 C n z 1 t f E 9 N e I R E r 5 9 k x Y q W Y R 9 a T P H w a b o C D d p Q s z m T B E O 4 4 Q G J 3 w 0 T K m T H N g p i 9 Y g H o B K A K i u + F B Q g 3 3 E U i o n c i p o B / B O w Y F r M F Z g r Y s m 8 H r B x H S + h G w m 1 F Z i G o 8 D l i V z y k 8 C V 4 E w u F a a d C 9 x w B f 1 + K n G 0 I q A h y v + K + g f P b I i m n 4 R a C 1 4 v w G d f i s Y U v w M U P G O M U G W P 2 K 1 g / 5 4 l F 7 H f 2 E y 7 h 5 K y e z H 5 m B + w 3 / r I H j 0 O c 4 W q u H + Q K 1 e a d q O c l y e A D 9 C N H O M v t A 6 Y k Q k p y P m Y / s h a v V 7 i J Q D U I n 8 O 0 d 5 D 0 X v 4 T E 3 M t g d c O F M O X S O z T l q h G + w 6 a m o R K X U i o N g l d d 0 t C t y c B T h s S m p 4 M t / n 3 D M j D X f 4 2 y y V P 2 b G E 5 r j u J u u E G x W c a z A J s C X g l A o u 1 3 U S w O I L 2 x Y A D 1 L g x E U N K Q V I Q B W s b 7 s Q 2 j j X s T B U E h i q Q K u g e 8 H m B b 0 2 I B X C A 5 7 i 8 I c E n F U Q + 5 u 9 w S U N b c C s P 9 k v O N P j B m g f i i D P Y T M B g H G i A Q 6 Y s w e 0 H K c 7 2 x U x O 4 o X n S l S C 7 b s L g J W Y 6 8 m 8 p N 7 q R s 4 H e c 7 K W Z 7 0 R J 2 c x X O Q g R x e H c 4 O A V e o b h Q m j b O 9 u C U y c L i f 4 j h T A 8 v j R f 2 i i B x Q V 2 w Z S F V n A n 5 f g o m U h h P N f 5 r g h 3 e a v r M E J U f L L V 5 l E g g o d + J i z d B / 2 i B 2 W v B i u d x P g S W g J A D T g W C e e M 5 q W M H B v j u s w P R T C C / G 0 A K r W 7 3 4 z F 0 + N R k o z l L B F H O C a n T y 9 A e 3 v K q i D f O n 2 f V 8 C n I T k Q 2 W 6 C e d X 1 t F L m D 0 j C R g P c r T o w C W p 0 4 F s R O 4 I A D 7 f q I H Z X 5 x r n j F 2 Z / 9 R Z 0 y W s B b R T o d z M V Z f p U F j M Z K D 6 D m m / G R T N s V e E / O Q q V N w J 2 3 T Y a 7 d D e S a i I S A 7 h / z U 7 S F u K 2 Q P Y A Y m r W G S R 7 6 L U i f C D j j p D X c 1 T 5 7 a P f k 1 P R T P g y j 4 7 u r K P r u y j K / v o y v 4 f u L J n W k J a k O w F u R K l 6 T 9 R n 6 F / B f g X U E s B A i 0 A F A A C A A g A 5 l b 3 W v x v j o + q A A A A + g A A A B I A A A A A A A A A A A A A A A A A A A A A A E N v b m Z p Z y 9 Q Y W N r Y W d l L n h t b F B L A Q I t A B Q A A g A I A O Z W 9 1 o P y u m r p A A A A O k A A A A T A A A A A A A A A A A A A A A A A P Y A A A B b Q 2 9 u d G V u d F 9 U e X B l c 1 0 u e G 1 s U E s B A i 0 A F A A C A A g A 5 l b 3 W l k 5 f h 6 V B Q A A B R s A A B M A A A A A A A A A A A A A A A A A 5 w E A A E Z v c m 1 1 b G F z L 1 N l Y 3 R p b 2 4 x L m 1 Q S w U G A A A A A A M A A w D C A A A A y Q c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G M A A A A A A A C m Y w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Q X B w Z W 5 k M T w v S X R l b V B h d G g + P C 9 J d G V t T G 9 j Y X R p b 2 4 + P F N 0 Y W J s Z U V u d H J p Z X M + P E V u d H J 5 I F R 5 c G U 9 I k l z U H J p d m F 0 Z S I g V m F s d W U 9 I m w w I i A v P j x F b n R y e S B U e X B l P S J O Y X Z p Z 2 F 0 a W 9 u U 3 R l c E 5 h b W U i I F Z h b H V l P S J z 0 J 3 Q s N C y 0 L j Q s 9 C w 0 Y b Q u N G P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G a W x s Z W R D b 2 1 w b G V 0 Z V J l c 3 V s d F R v V 2 9 y a 3 N o Z W V 0 I i B W Y W x 1 Z T 0 i b D E i I C 8 + P E V u d H J 5 I F R 5 c G U 9 I l J l Y 2 9 2 Z X J 5 V G F y Z 2 V 0 U m 9 3 I i B W Y W x 1 Z T 0 i b D E i I C 8 + P E V u d H J 5 I F R 5 c G U 9 I l J l Y 2 9 2 Z X J 5 V G F y Z 2 V 0 Q 2 9 s d W 1 u I i B W Y W x 1 Z T 0 i b D E i I C 8 + P E V u d H J 5 I F R 5 c G U 9 I l J l Y 2 9 2 Z X J 5 V G F y Z 2 V 0 U 2 h l Z X Q i I F Z h b H V l P S J z 0 J v Q u N G B 0 Y I z I i A v P j x F b n R y e S B U e X B l P S J R d W V y e U l E I i B W Y W x 1 Z T 0 i c z c 4 O G Y w Z m Z m L W N h Z T Y t N D I 2 Y i 0 5 Y T Q 2 L T E 0 Z D d m N m N j M D N m Z S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Q 2 9 1 b n Q i I F Z h b H V l P S J s O D I 5 M D c i I C 8 + P E V u d H J 5 I F R 5 c G U 9 I k F k Z G V k V G 9 E Y X R h T W 9 k Z W w i I F Z h b H V l P S J s M C I g L z 4 8 R W 5 0 c n k g V H l w Z T 0 i R m l s b E x h c 3 R V c G R h d G V k I i B W Y W x 1 Z T 0 i Z D I w M j U t M D c t M j J U M T A 6 M D Y 6 N T k u N D Y 2 N j Q 4 N V o i I C 8 + P E V u d H J 5 I F R 5 c G U 9 I k Z p b G x D b 2 x 1 b W 5 U e X B l c y I g V m F s d W U 9 I n N C d 2 N E Q m d Z R 0 J n W U R D U V l C Q V F F Q k F 3 W U t D Z 2 9 L Q m d Z R 0 J n W U d C Z 2 t K Q m d F R C I g L z 4 8 R W 5 0 c n k g V H l w Z T 0 i R m l s b E N v b H V t b k 5 h b W V z I i B W Y W x 1 Z T 0 i c 1 s m c X V v d D v Q l N C w 0 Y L Q s C D R g d C + 0 L f Q t N C w 0 L 3 Q u N G P I N G A 0 L X Q t t C 4 0 L z Q s C D R g N C w 0 L H Q v t G C 0 Y s m c X V v d D s s J n F 1 b 3 Q 7 0 J T Q s N G C 0 L A g 0 L 7 Q s d C 9 0 L 7 Q s t C 7 0 L X Q v d C 4 0 Y 8 g 0 L T Q s N C 9 0 L 3 R i 9 G F I N C / 0 L 7 Q u 9 G M 0 L f Q v t C y 0 L D R g t C 1 0 L v Q t d C 8 I N C 6 0 L 7 R g t C + 0 Y D R i 9 C 5 I N C 3 0 L D Q v 9 G A 0 L D R i N C 4 0 L L Q s N C 1 0 Y I g 0 L j Q v d G E 0 L 7 R g N C 8 0 L D R h t C 4 0 Y 5 c J n F 1 b 3 Q 7 J n F 1 b 3 Q 7 L C Z x d W 9 0 O 9 C d 0 L 7 Q v N C 1 0 Y A g 0 K L Q k S Z x d W 9 0 O y w m c X V v d D v Q n d C + 0 L z Q t d G A I N C i 0 J F f 0 J P Q n t C h 0 J F f 0 J L Q o d C f J n F 1 b 3 Q 7 L C Z x d W 9 0 O 9 C d 0 L D Q u N C 8 0 L X Q v d C + 0 L L Q s N C 9 0 L j Q t S D Q o t C R J n F 1 b 3 Q 7 L C Z x d W 9 0 O 9 C d 0 L D Q u N C 8 0 L X Q v d C + 0 L L Q s N C 9 0 L j Q t S D Q k 9 C e 0 K H Q k S Z x d W 9 0 O y w m c X V v d D v Q n d C w 0 L j Q v N C 1 0 L 3 Q v t C y 0 L D Q v d C 4 0 L U g 0 J L Q o d C f J n F 1 b 3 Q 7 L C Z x d W 9 0 O 9 C Q 0 L T R g N C 1 0 Y E g 0 L 3 Q s N G F 0 L 7 Q t t C 0 0 L X Q v d C 4 0 Y 8 g 0 J L Q o d C f J n F 1 b 3 Q 7 L C Z x d W 9 0 O 9 C U 0 L X Q v d G M I N C 9 0 L X Q t N C 1 0 L v Q u D o g M C 3 Q v 9 C 9 L C A x L d C y 0 Y I s I D I t 0 Y H R g C w g M y 3 R h 9 G C L C A 0 L d C / 0 Y / R g i w g N S 3 R g d G D 0 L E s I D Y t 0 L L R g d C 6 0 Y A u J n F 1 b 3 Q 7 L C Z x d W 9 0 O 9 C U 0 L D R g t C w I N G A 0 L D Q s d C + 0 Y L R i y D Q k t C h 0 J 8 m c X V v d D s s J n F 1 b 3 Q 7 0 K L Q u N C / I N G A 0 L X Q t t C 4 0 L z Q s C Z x d W 9 0 O y w m c X V v d D v Q n 9 G A 0 L j Q t 9 C 9 0 L D Q u i D Q v t C x 0 Y H Q u y 4 g 0 K 7 Q m y Z x d W 9 0 O y w m c X V v d D v Q n 9 G A 0 L j Q t 9 C 9 0 L D Q u i D Q v t C x 0 Y H Q u y 4 g 0 K T Q l y Z x d W 9 0 O y w m c X V v d D v Q n 9 G A 0 L j Q t 9 C 9 0 L D Q u i D Q v t C x 0 Y H Q u y 4 g 0 J / R g N C 1 0 L z R j N C 1 0 Y A m c X V v d D s s J n F 1 b 3 Q 7 0 J / R g N C 4 0 L f Q v d C w 0 L o g 0 L 7 Q s d G B 0 L s u I N C S 0 J j Q n y Z x d W 9 0 O y w m c X V v d D v Q o N C 1 0 L b Q u N C 8 I N G A 0 L D Q s d C + 0 Y L R i y D Q t N C 7 0 Y 8 g K N C Y 0 J Q p J n F 1 b 3 Q 7 L C Z x d W 9 0 O 9 C g 0 L X Q t t C 4 0 L w g 0 Y D Q s N C x 0 L 7 R g t G L I N C 0 0 L v R j y Z x d W 9 0 O y w m c X V v d D v Q k t G A 0 L X Q v N G P I N C 9 0 L D R h 9 C w 0 L v Q s C D R g N C w 0 L H Q v t G C 0 Y s g 0 J L Q o d C f I N G B I N C 6 0 L v Q u N C 1 0 L 3 R g t C w 0 L z Q u C Z x d W 9 0 O y w m c X V v d D v Q k t G A 0 L X Q v N G P I N C + 0 L r Q v t C 9 0 Y f Q s N C 9 0 L j R j y D R g N C w 0 L H Q v t G C 0 Y s g 0 J L Q o d C f I N G B I N C 6 0 L v Q u N C 1 0 L 3 R g t C w 0 L z Q u C Z x d W 9 0 O y w m c X V v d D v Q k t G A 0 L X Q v N G P I N C 9 0 L D R h 9 C w 0 L v Q s C D Q v 9 C 1 0 Y D Q t d G A 0 Y v Q s t C w I C j Q v t C x 0 L X Q t N C w K S D Q k t C h 0 J 8 m c X V v d D s s J n F 1 b 3 Q 7 0 J L R g N C 1 0 L z R j y D Q v t C 6 0 L 7 Q v d G H 0 L D Q v d C 4 0 Y 8 g 0 L / Q t d G A 0 L X R g N G L 0 L L Q s C A o 0 L 7 Q s d C 1 0 L T Q s C k g 0 J L Q o d C f J n F 1 b 3 Q 7 L C Z x d W 9 0 O 9 C f 0 Y D Q u N G H 0 L j Q v d C w I N C 4 0 L f Q v N C 1 0 L 3 Q t d C 9 0 L j R j y D R g N C 1 0 L b Q u N C 8 0 L A m c X V v d D s s J n F 1 b 3 Q 7 0 J r Q v t C 8 0 L z Q t d C 9 0 Y L Q s N G A 0 L j Q u S D Q s N C y 0 Y L Q v t G A 0 L A m c X V v d D s s J n F 1 b 3 Q 7 0 K T Q m N C e I N G B 0 L 7 R g t G A 0 Y P Q t N C 9 0 L j Q u t C w I N C 6 0 Y L Q v i D R g d C + 0 L f Q t N C w 0 L s g 0 Y D Q t d C 2 0 L j Q v C D R g N C w 0 L H Q v t G C 0 Y s g 0 J L Q o d C f J n F 1 b 3 Q 7 L C Z x d W 9 0 O 9 C k 0 J j Q n i D R g d C + 0 Y L R g N G D 0 L T Q v d C 4 0 L r Q s C D Q u t G C 0 L 4 g 0 Y H Q v t C z 0 L v Q s N G B 0 L 7 Q s t C w 0 L s v 0 Y P R g t C y 0 L X R g N C 0 0 L j Q u y D R g N C 1 0 L b Q u N C 8 I N G A 0 L X Q t t C 4 0 L w g 0 Y D Q s N C x 0 L 7 R g t G L I N C S 0 K H Q n y Z x d W 9 0 O y w m c X V v d D v Q p N C Y 0 J 4 g 0 Y H Q v t G C 0 Y D R g 9 C 0 0 L 3 Q u N C 6 0 L A g 0 L r R g t C + I N C + 0 L / R g 9 C x 0 L v Q u N C 6 0 L 7 Q s t C w 0 L s g 0 L I g 0 J j Q o 9 C g 0 K A g 0 Y D Q t d C 2 0 L j Q v C D R g N C w 0 L H Q v t G C 0 Y s m c X V v d D s s J n F 1 b 3 Q 7 0 K f Q s N G B 0 L 7 Q s t C + 0 L k g 0 L / Q v t G P 0 Y E g 0 J L Q o d C f J n F 1 b 3 Q 7 L C Z x d W 9 0 O 9 C i 0 L j Q v y D Q v t G E 0 L j R g d C w J n F 1 b 3 Q 7 L C Z x d W 9 0 O 9 C U 0 L D R g t C w I N C 9 0 L D R h 9 C w 0 L v Q s C D R g N C 1 0 L b Q u N C 8 0 L A m c X V v d D s s J n F 1 b 3 Q 7 0 J T Q s N G C 0 L A g 0 L 7 Q u t C + 0 L 3 R h 9 C w 0 L 3 Q u N G P I N G A 0 L X Q t t C 4 0 L z Q s C Z x d W 9 0 O y w m c X V v d D v Q m 9 C + 0 L r Q s N G G 0 L j R j y Z x d W 9 0 O y w m c X V v d D v Q n 9 G A 0 L j Q t 9 C 9 0 L D Q u i D Q n 9 C f 0 J r Q n i Z x d W 9 0 O y w m c X V v d D v Q m N C U I N C 7 0 L 7 Q u t C w 0 Y b Q u N C 4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z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F w c G V u Z D E v 0 J j R g d G C 0 L 7 R h 9 C 9 0 L j Q u i 5 7 Z G F 0 Z V 9 j c m V h d G U s M X 0 m c X V v d D s s J n F 1 b 3 Q 7 U 2 V j d G l v b j E v Q X B w Z W 5 k M S / Q m N G B 0 Y L Q v t G H 0 L 3 Q u N C 6 L n t k Y X R l X 3 V w Z G F 0 Z S w y f S Z x d W 9 0 O y w m c X V v d D t T Z W N 0 a W 9 u M S 9 B c H B l b m Q x L 9 C Y 0 Y H R g t C + 0 Y f Q v d C 4 0 L o u e 3 R i X 2 l k L D R 9 J n F 1 b 3 Q 7 L C Z x d W 9 0 O 1 N l Y 3 R p b 2 4 x L 0 F w c G V u Z D E v 0 J j R g d G C 0 L 7 R h 9 C 9 0 L j Q u i 5 7 d X J m X 2 N v Z G V f Y W N 0 d W F s L D V 9 J n F 1 b 3 Q 7 L C Z x d W 9 0 O 1 N l Y 3 R p b 2 4 x L 0 F w c G V u Z D E v 0 J j R g d G C 0 L 7 R h 9 C 9 0 L j Q u i 5 7 d G J f b m F t Z S w 2 f S Z x d W 9 0 O y w m c X V v d D t T Z W N 0 a W 9 u M S 9 B c H B l b m Q x L 9 C Y 0 Y H R g t C + 0 Y f Q v d C 4 0 L o u e 2 d v c 2 J f b m F t Z S w 3 f S Z x d W 9 0 O y w m c X V v d D t T Z W N 0 a W 9 u M S 9 B c H B l b m Q x L 9 C Y 0 Y H R g t C + 0 Y f Q v d C 4 0 L o u e 3 Z z c F 9 u Y W 1 l L D h 9 J n F 1 b 3 Q 7 L C Z x d W 9 0 O 1 N l Y 3 R p b 2 4 x L 0 F w c G V u Z D E v 0 J j R g d G C 0 L 7 R h 9 C 9 0 L j Q u i 5 7 Y 2 l 0 e V 9 m d W x s L D l 9 J n F 1 b 3 Q 7 L C Z x d W 9 0 O 1 N l Y 3 R p b 2 4 x L 0 F w c G V u Z D E v 0 J j R g d G C 0 L 7 R h 9 C 9 0 L j Q u i 5 7 d 2 V l a 1 9 k Y X l f a W 5 k Z X g s M T B 9 J n F 1 b 3 Q 7 L C Z x d W 9 0 O 1 N l Y 3 R p b 2 4 x L 0 F w c G V u Z D E v 0 J j R g d G C 0 L 7 R h 9 C 9 0 L j Q u i 5 7 c m V w b 3 J 0 X 2 R 0 L D E x f S Z x d W 9 0 O y w m c X V v d D t T Z W N 0 a W 9 u M S 9 B c H B l b m Q x L 9 C Y 0 Y H R g t C + 0 Y f Q v d C 4 0 L o u e 3 R 5 c G V f b m F t Z S w x M n 0 m c X V v d D s s J n F 1 b 3 Q 7 U 2 V j d G l v b j E v Q X B w Z W 5 k M S / Q m N G B 0 Y L Q v t G H 0 L 3 Q u N C 6 L n t q d X J p Z G l j Y W x f c G V y c 2 9 u L D E z f S Z x d W 9 0 O y w m c X V v d D t T Z W N 0 a W 9 u M S 9 B c H B l b m Q x L 9 C Y 0 Y H R g t C + 0 Y f Q v d C 4 0 L o u e 3 B o e X N p Y 2 F s X 3 B l c n N v b i w x N H 0 m c X V v d D s s J n F 1 b 3 Q 7 U 2 V j d G l v b j E v Q X B w Z W 5 k M S / Q m N G B 0 Y L Q v t G H 0 L 3 Q u N C 6 L n t w c m V t a W V y L D E 1 f S Z x d W 9 0 O y w m c X V v d D t T Z W N 0 a W 9 u M S 9 B c H B l b m Q x L 9 C Y 0 Y H R g t C + 0 Y f Q v d C 4 0 L o u e 3 Z p c C w x N n 0 m c X V v d D s s J n F 1 b 3 Q 7 U 2 V j d G l v b j E v Q X B w Z W 5 k M S / Q m N G B 0 Y L Q v t G H 0 L 3 Q u N C 6 L n t z d G F m Z l 9 n c m 9 1 c F 9 p Z C w x N 3 0 m c X V v d D s s J n F 1 b 3 Q 7 U 2 V j d G l v b j E v Q X B w Z W 5 k M S / Q m N G B 0 Y L Q v t G H 0 L 3 Q u N C 6 L n t z d G F m Z l 9 n c m 9 1 c F 9 u Y W 1 l L D E 4 f S Z x d W 9 0 O y w m c X V v d D t T Z W N 0 a W 9 u M S 9 B c H B l b m Q x L 9 C Y 0 Y H R g t C + 0 Y f Q v d C 4 0 L o u e 3 d v c m t f c 3 R h c n Q s M T l 9 J n F 1 b 3 Q 7 L C Z x d W 9 0 O 1 N l Y 3 R p b 2 4 x L 0 F w c G V u Z D E v 0 J j R g d G C 0 L 7 R h 9 C 9 0 L j Q u i 5 7 d 2 9 y a 1 9 l b m Q s M j B 9 J n F 1 b 3 Q 7 L C Z x d W 9 0 O 1 N l Y 3 R p b 2 4 x L 0 F w c G V u Z D E v 0 J j R g d G C 0 L 7 R h 9 C 9 0 L j Q u i 5 7 Z G l u b m V y X 3 N 0 Y X J 0 L D I x f S Z x d W 9 0 O y w m c X V v d D t T Z W N 0 a W 9 u M S 9 B c H B l b m Q x L 9 C Y 0 Y H R g t C + 0 Y f Q v d C 4 0 L o u e 2 R p b m 5 l c l 9 l b m Q s M j J 9 J n F 1 b 3 Q 7 L C Z x d W 9 0 O 1 N l Y 3 R p b 2 4 x L 0 F w c G V u Z D E v 0 J j R g d G C 0 L 7 R h 9 C 9 0 L j Q u i 5 7 c m V h c 2 9 u X 2 5 h b W U s M j N 9 J n F 1 b 3 Q 7 L C Z x d W 9 0 O 1 N l Y 3 R p b 2 4 x L 0 F w c G V u Z D E v 0 J j R g d G C 0 L 7 R h 9 C 9 0 L j Q u i 5 7 Y 2 9 t b W V u d C w y N H 0 m c X V v d D s s J n F 1 b 3 Q 7 U 2 V j d G l v b j E v Q X B w Z W 5 k M S / Q m N G B 0 Y L Q v t G H 0 L 3 Q u N C 6 L n t j c m V h d G V f d X N l c i w y N X 0 m c X V v d D s s J n F 1 b 3 Q 7 U 2 V j d G l v b j E v Q X B w Z W 5 k M S / Q m N G B 0 Y L Q v t G H 0 L 3 Q u N C 6 L n t h Z 3 J l Z V 9 1 c 2 V y L D I 2 f S Z x d W 9 0 O y w m c X V v d D t T Z W N 0 a W 9 u M S 9 B c H B l b m Q x L 9 C Y 0 Y H R g t C + 0 Y f Q v d C 4 0 L o u e 3 B 1 Y m x p c 2 h l Z F 9 1 c 2 V y L D I 3 f S Z x d W 9 0 O y w m c X V v d D t T Z W N 0 a W 9 u M S 9 B c H B l b m Q x L 9 C Y 0 Y H R g t C + 0 Y f Q v d C 4 0 L o u e 3 R p b W V f e m 9 u Z S w y O H 0 m c X V v d D s s J n F 1 b 3 Q 7 U 2 V j d G l v b j E v Q X B w Z W 5 k M S / Q m N G B 0 Y L Q v t G H 0 L 3 Q u N C 6 L n t v Z m Z p Y 2 V f d H l w Z S w y O X 0 m c X V v d D s s J n F 1 b 3 Q 7 U 2 V j d G l v b j E v Q X B w Z W 5 k M S / Q m N G B 0 Y L Q v t G H 0 L 3 Q u N C 6 L n t z Y 2 h l Z H V s Z V 9 z d G F y d C w z M H 0 m c X V v d D s s J n F 1 b 3 Q 7 U 2 V j d G l v b j E v Q X B w Z W 5 k M S / Q m N G B 0 Y L Q v t G H 0 L 3 Q u N C 6 L n t z Y 2 h l Z H V s Z V 9 l b m Q s M z F 9 J n F 1 b 3 Q 7 L C Z x d W 9 0 O 1 N l Y 3 R p b 2 4 x L 0 F w c G V u Z D E v 0 J j R g d G C 0 L 7 R h 9 C 9 0 L j Q u i 5 7 b G 9 j Y X R p b 2 4 s M z J 9 J n F 1 b 3 Q 7 L C Z x d W 9 0 O 1 N l Y 3 R p b 2 4 x L 0 F w c G V u Z D E v 0 J j R g d G C 0 L 7 R h 9 C 9 0 L j Q u i 5 7 a X N f b W 9 i a W x l L D M z f S Z x d W 9 0 O y w m c X V v d D t T Z W N 0 a W 9 u M S 9 B c H B l b m Q x L 9 C Y 0 Y H R g t C + 0 Y f Q v d C 4 0 L o u e 2 x v Y 2 F 0 a W 9 u X 2 l k L D M 0 f S Z x d W 9 0 O 1 0 s J n F 1 b 3 Q 7 Q 2 9 s d W 1 u Q 2 9 1 b n Q m c X V v d D s 6 M z M s J n F 1 b 3 Q 7 S 2 V 5 Q 2 9 s d W 1 u T m F t Z X M m c X V v d D s 6 W 1 0 s J n F 1 b 3 Q 7 Q 2 9 s d W 1 u S W R l b n R p d G l l c y Z x d W 9 0 O z p b J n F 1 b 3 Q 7 U 2 V j d G l v b j E v Q X B w Z W 5 k M S / Q m N G B 0 Y L Q v t G H 0 L 3 Q u N C 6 L n t k Y X R l X 2 N y Z W F 0 Z S w x f S Z x d W 9 0 O y w m c X V v d D t T Z W N 0 a W 9 u M S 9 B c H B l b m Q x L 9 C Y 0 Y H R g t C + 0 Y f Q v d C 4 0 L o u e 2 R h d G V f d X B k Y X R l L D J 9 J n F 1 b 3 Q 7 L C Z x d W 9 0 O 1 N l Y 3 R p b 2 4 x L 0 F w c G V u Z D E v 0 J j R g d G C 0 L 7 R h 9 C 9 0 L j Q u i 5 7 d G J f a W Q s N H 0 m c X V v d D s s J n F 1 b 3 Q 7 U 2 V j d G l v b j E v Q X B w Z W 5 k M S / Q m N G B 0 Y L Q v t G H 0 L 3 Q u N C 6 L n t 1 c m Z f Y 2 9 k Z V 9 h Y 3 R 1 Y W w s N X 0 m c X V v d D s s J n F 1 b 3 Q 7 U 2 V j d G l v b j E v Q X B w Z W 5 k M S / Q m N G B 0 Y L Q v t G H 0 L 3 Q u N C 6 L n t 0 Y l 9 u Y W 1 l L D Z 9 J n F 1 b 3 Q 7 L C Z x d W 9 0 O 1 N l Y 3 R p b 2 4 x L 0 F w c G V u Z D E v 0 J j R g d G C 0 L 7 R h 9 C 9 0 L j Q u i 5 7 Z 2 9 z Y l 9 u Y W 1 l L D d 9 J n F 1 b 3 Q 7 L C Z x d W 9 0 O 1 N l Y 3 R p b 2 4 x L 0 F w c G V u Z D E v 0 J j R g d G C 0 L 7 R h 9 C 9 0 L j Q u i 5 7 d n N w X 2 5 h b W U s O H 0 m c X V v d D s s J n F 1 b 3 Q 7 U 2 V j d G l v b j E v Q X B w Z W 5 k M S / Q m N G B 0 Y L Q v t G H 0 L 3 Q u N C 6 L n t j a X R 5 X 2 Z 1 b G w s O X 0 m c X V v d D s s J n F 1 b 3 Q 7 U 2 V j d G l v b j E v Q X B w Z W 5 k M S / Q m N G B 0 Y L Q v t G H 0 L 3 Q u N C 6 L n t 3 Z W V r X 2 R h e V 9 p b m R l e C w x M H 0 m c X V v d D s s J n F 1 b 3 Q 7 U 2 V j d G l v b j E v Q X B w Z W 5 k M S / Q m N G B 0 Y L Q v t G H 0 L 3 Q u N C 6 L n t y Z X B v c n R f Z H Q s M T F 9 J n F 1 b 3 Q 7 L C Z x d W 9 0 O 1 N l Y 3 R p b 2 4 x L 0 F w c G V u Z D E v 0 J j R g d G C 0 L 7 R h 9 C 9 0 L j Q u i 5 7 d H l w Z V 9 u Y W 1 l L D E y f S Z x d W 9 0 O y w m c X V v d D t T Z W N 0 a W 9 u M S 9 B c H B l b m Q x L 9 C Y 0 Y H R g t C + 0 Y f Q v d C 4 0 L o u e 2 p 1 c m l k a W N h b F 9 w Z X J z b 2 4 s M T N 9 J n F 1 b 3 Q 7 L C Z x d W 9 0 O 1 N l Y 3 R p b 2 4 x L 0 F w c G V u Z D E v 0 J j R g d G C 0 L 7 R h 9 C 9 0 L j Q u i 5 7 c G h 5 c 2 l j Y W x f c G V y c 2 9 u L D E 0 f S Z x d W 9 0 O y w m c X V v d D t T Z W N 0 a W 9 u M S 9 B c H B l b m Q x L 9 C Y 0 Y H R g t C + 0 Y f Q v d C 4 0 L o u e 3 B y Z W 1 p Z X I s M T V 9 J n F 1 b 3 Q 7 L C Z x d W 9 0 O 1 N l Y 3 R p b 2 4 x L 0 F w c G V u Z D E v 0 J j R g d G C 0 L 7 R h 9 C 9 0 L j Q u i 5 7 d m l w L D E 2 f S Z x d W 9 0 O y w m c X V v d D t T Z W N 0 a W 9 u M S 9 B c H B l b m Q x L 9 C Y 0 Y H R g t C + 0 Y f Q v d C 4 0 L o u e 3 N 0 Y W Z m X 2 d y b 3 V w X 2 l k L D E 3 f S Z x d W 9 0 O y w m c X V v d D t T Z W N 0 a W 9 u M S 9 B c H B l b m Q x L 9 C Y 0 Y H R g t C + 0 Y f Q v d C 4 0 L o u e 3 N 0 Y W Z m X 2 d y b 3 V w X 2 5 h b W U s M T h 9 J n F 1 b 3 Q 7 L C Z x d W 9 0 O 1 N l Y 3 R p b 2 4 x L 0 F w c G V u Z D E v 0 J j R g d G C 0 L 7 R h 9 C 9 0 L j Q u i 5 7 d 2 9 y a 1 9 z d G F y d C w x O X 0 m c X V v d D s s J n F 1 b 3 Q 7 U 2 V j d G l v b j E v Q X B w Z W 5 k M S / Q m N G B 0 Y L Q v t G H 0 L 3 Q u N C 6 L n t 3 b 3 J r X 2 V u Z C w y M H 0 m c X V v d D s s J n F 1 b 3 Q 7 U 2 V j d G l v b j E v Q X B w Z W 5 k M S / Q m N G B 0 Y L Q v t G H 0 L 3 Q u N C 6 L n t k a W 5 u Z X J f c 3 R h c n Q s M j F 9 J n F 1 b 3 Q 7 L C Z x d W 9 0 O 1 N l Y 3 R p b 2 4 x L 0 F w c G V u Z D E v 0 J j R g d G C 0 L 7 R h 9 C 9 0 L j Q u i 5 7 Z G l u b m V y X 2 V u Z C w y M n 0 m c X V v d D s s J n F 1 b 3 Q 7 U 2 V j d G l v b j E v Q X B w Z W 5 k M S / Q m N G B 0 Y L Q v t G H 0 L 3 Q u N C 6 L n t y Z W F z b 2 5 f b m F t Z S w y M 3 0 m c X V v d D s s J n F 1 b 3 Q 7 U 2 V j d G l v b j E v Q X B w Z W 5 k M S / Q m N G B 0 Y L Q v t G H 0 L 3 Q u N C 6 L n t j b 2 1 t Z W 5 0 L D I 0 f S Z x d W 9 0 O y w m c X V v d D t T Z W N 0 a W 9 u M S 9 B c H B l b m Q x L 9 C Y 0 Y H R g t C + 0 Y f Q v d C 4 0 L o u e 2 N y Z W F 0 Z V 9 1 c 2 V y L D I 1 f S Z x d W 9 0 O y w m c X V v d D t T Z W N 0 a W 9 u M S 9 B c H B l b m Q x L 9 C Y 0 Y H R g t C + 0 Y f Q v d C 4 0 L o u e 2 F n c m V l X 3 V z Z X I s M j Z 9 J n F 1 b 3 Q 7 L C Z x d W 9 0 O 1 N l Y 3 R p b 2 4 x L 0 F w c G V u Z D E v 0 J j R g d G C 0 L 7 R h 9 C 9 0 L j Q u i 5 7 c H V i b G l z a G V k X 3 V z Z X I s M j d 9 J n F 1 b 3 Q 7 L C Z x d W 9 0 O 1 N l Y 3 R p b 2 4 x L 0 F w c G V u Z D E v 0 J j R g d G C 0 L 7 R h 9 C 9 0 L j Q u i 5 7 d G l t Z V 9 6 b 2 5 l L D I 4 f S Z x d W 9 0 O y w m c X V v d D t T Z W N 0 a W 9 u M S 9 B c H B l b m Q x L 9 C Y 0 Y H R g t C + 0 Y f Q v d C 4 0 L o u e 2 9 m Z m l j Z V 9 0 e X B l L D I 5 f S Z x d W 9 0 O y w m c X V v d D t T Z W N 0 a W 9 u M S 9 B c H B l b m Q x L 9 C Y 0 Y H R g t C + 0 Y f Q v d C 4 0 L o u e 3 N j a G V k d W x l X 3 N 0 Y X J 0 L D M w f S Z x d W 9 0 O y w m c X V v d D t T Z W N 0 a W 9 u M S 9 B c H B l b m Q x L 9 C Y 0 Y H R g t C + 0 Y f Q v d C 4 0 L o u e 3 N j a G V k d W x l X 2 V u Z C w z M X 0 m c X V v d D s s J n F 1 b 3 Q 7 U 2 V j d G l v b j E v Q X B w Z W 5 k M S / Q m N G B 0 Y L Q v t G H 0 L 3 Q u N C 6 L n t s b 2 N h d G l v b i w z M n 0 m c X V v d D s s J n F 1 b 3 Q 7 U 2 V j d G l v b j E v Q X B w Z W 5 k M S / Q m N G B 0 Y L Q v t G H 0 L 3 Q u N C 6 L n t p c 1 9 t b 2 J p b G U s M z N 9 J n F 1 b 3 Q 7 L C Z x d W 9 0 O 1 N l Y 3 R p b 2 4 x L 0 F w c G V u Z D E v 0 J j R g d G C 0 L 7 R h 9 C 9 0 L j Q u i 5 7 b G 9 j Y X R p b 2 5 f a W Q s M z R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B c H B l b m Q x L y V E M C U 5 O C V E M S U 4 M S V E M S U 4 M i V E M C V C R S V E M S U 4 N y V E M C V C R C V E M C V C O C V E M C V C Q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w c G V u Z D E v J U Q w J U E z J U Q w J U I 0 J U Q w J U I w J U Q w J U J C J U Q w J U I 1 J U Q w J U J E J U Q w J U J E J U Q x J T h C J U Q w J U I 1 J T I w J U Q x J T g x J U Q x J T g y J U Q w J U J F J U Q w J U J C J U Q w J U I x J U Q x J T g 2 J U Q x J T h C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X B w Z W 5 k M S 8 l R D A l O U Y l R D A l Q j U l R D E l O D A l R D A l Q j U l R D A l Q j g l R D A l Q k M l R D A l Q j U l R D A l Q k Q l R D A l Q k U l R D A l Q j I l R D A l Q j A l R D A l Q k Q l R D A l Q k Q l R D E l O E I l R D A l Q j U l M j A l R D E l O D E l R D E l O D I l R D A l Q k U l R D A l Q k I l R D A l Q j E l R D E l O D Y l R D E l O E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M 0 Z 0 Y l 9 p Z C U z R D E 2 J T I 2 c 3 R h Z m Z f Z 3 J v d X A l M 0 Q 0 P C 9 J d G V t U G F 0 a D 4 8 L 0 l 0 Z W 1 M b 2 N h d G l v b j 4 8 U 3 R h Y m x l R W 5 0 c m l l c z 4 8 R W 5 0 c n k g V H l w Z T 0 i S X N Q c m l 2 Y X R l I i B W Y W x 1 Z T 0 i b D A i I C 8 + P E V u d H J 5 I F R 5 c G U 9 I k 5 h d m l n Y X R p b 2 5 T d G V w T m F t Z S I g V m F s d W U 9 I n P Q n d C w 0 L L Q u N C z 0 L D R h t C 4 0 Y 8 i I C 8 + P E V u d H J 5 I F R 5 c G U 9 I k 5 h b W V V c G R h d G V k Q W Z 0 Z X J G a W x s I i B W Y W x 1 Z T 0 i b D E i I C 8 + P E V u d H J 5 I F R 5 c G U 9 I l J l c 3 V s d F R 5 c G U i I F Z h b H V l P S J z V G F i b G U i I C 8 + P E V u d H J 5 I F R 5 c G U 9 I k J 1 Z m Z l c k 5 l e H R S Z W Z y Z X N o I i B W Y W x 1 Z T 0 i b D E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Z p b G x l Z E N v b X B s Z X R l U m V z d W x 0 V G 9 X b 3 J r c 2 h l Z X Q i I F Z h b H V l P S J s M C I g L z 4 8 R W 5 0 c n k g V H l w Z T 0 i U m V j b 3 Z l c n l U Y X J n Z X R T a G V l d C I g V m F s d W U 9 I n P Q m 9 C 4 0 Y H R g j E i I C 8 + P E V u d H J 5 I F R 5 c G U 9 I l J l Y 2 9 2 Z X J 5 V G F y Z 2 V 0 Q 2 9 s d W 1 u I i B W Y W x 1 Z T 0 i b D E i I C 8 + P E V u d H J 5 I F R 5 c G U 9 I l J l Y 2 9 2 Z X J 5 V G F y Z 2 V 0 U m 9 3 I i B W Y W x 1 Z T 0 i b D E i I C 8 + P E V u d H J 5 I F R 5 c G U 9 I k Z p b G x F c n J v c k N v Z G U i I F Z h b H V l P S J z V W 5 r b m 9 3 b i I g L z 4 8 R W 5 0 c n k g V H l w Z T 0 i Q W R k Z W R U b 0 R h d G F N b 2 R l b C I g V m F s d W U 9 I m w w I i A v P j x F b n R y e S B U e X B l P S J G a W x s T G F z d F V w Z G F 0 Z W Q i I F Z h b H V l P S J k M j A y M S 0 w O C 0 x N 1 Q x M j o w M z o w M S 4 1 M T g 0 N j Y z W i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j k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z 9 0 Y l 9 p Z D 0 x M 1 x 1 M D A y N n N 0 Y W Z m X 2 d y b 3 V w P T Q v 0 J j Q t 9 C 8 0 L X Q v d C 1 0 L 3 Q v d G L 0 L k g 0 Y L Q u N C / L n t p Z C w w f S Z x d W 9 0 O y w m c X V v d D t T Z W N 0 a W 9 u M S 8 / d G J f a W Q 9 M T N c d T A w M j Z z d G F m Z l 9 n c m 9 1 c D 0 0 L 9 C Y 0 L f Q v N C 1 0 L 3 Q t d C 9 0 L 3 R i 9 C 5 I N G C 0 L j Q v y 5 7 Z G F 0 Z V 9 j c m V h d G U s M X 0 m c X V v d D s s J n F 1 b 3 Q 7 U 2 V j d G l v b j E v P 3 R i X 2 l k P T E z X H U w M D I 2 c 3 R h Z m Z f Z 3 J v d X A 9 N C / Q m N C 3 0 L z Q t d C 9 0 L X Q v d C 9 0 Y v Q u S D R g t C 4 0 L 8 u e 2 R h d G V f d X B k Y X R l L D J 9 J n F 1 b 3 Q 7 L C Z x d W 9 0 O 1 N l Y 3 R p b 2 4 x L z 9 0 Y l 9 p Z D 0 x M 1 x 1 M D A y N n N 0 Y W Z m X 2 d y b 3 V w P T Q v 0 J j Q t 9 C 8 0 L X Q v d C 1 0 L 3 Q v d G L 0 L k g 0 Y L Q u N C / L n t 2 c 3 B f a W Q s M 3 0 m c X V v d D s s J n F 1 b 3 Q 7 U 2 V j d G l v b j E v P 3 R i X 2 l k P T E z X H U w M D I 2 c 3 R h Z m Z f Z 3 J v d X A 9 N C / Q m N C 3 0 L z Q t d C 9 0 L X Q v d C 9 0 Y v Q u S D R g t C 4 0 L 8 u e 3 R i X 2 l k L D R 9 J n F 1 b 3 Q 7 L C Z x d W 9 0 O 1 N l Y 3 R p b 2 4 x L z 9 0 Y l 9 p Z D 0 x M 1 x 1 M D A y N n N 0 Y W Z m X 2 d y b 3 V w P T Q v 0 J j Q t 9 C 8 0 L X Q v d C 1 0 L 3 Q v d G L 0 L k g 0 Y L Q u N C / L n t 1 c m Z f Y 2 9 k Z V 9 h Y 3 R 1 Y W w s N X 0 m c X V v d D s s J n F 1 b 3 Q 7 U 2 V j d G l v b j E v P 3 R i X 2 l k P T E z X H U w M D I 2 c 3 R h Z m Z f Z 3 J v d X A 9 N C / Q m N C 3 0 L z Q t d C 9 0 L X Q v d C 9 0 Y v Q u S D R g t C 4 0 L 8 u e 3 R i X 2 5 h b W U s N n 0 m c X V v d D s s J n F 1 b 3 Q 7 U 2 V j d G l v b j E v P 3 R i X 2 l k P T E z X H U w M D I 2 c 3 R h Z m Z f Z 3 J v d X A 9 N C / Q m N C 3 0 L z Q t d C 9 0 L X Q v d C 9 0 Y v Q u S D R g t C 4 0 L 8 u e 2 d v c 2 J f b m F t Z S w 3 f S Z x d W 9 0 O y w m c X V v d D t T Z W N 0 a W 9 u M S 8 / d G J f a W Q 9 M T N c d T A w M j Z z d G F m Z l 9 n c m 9 1 c D 0 0 L 9 C Y 0 L f Q v N C 1 0 L 3 Q t d C 9 0 L 3 R i 9 C 5 I N G C 0 L j Q v y 5 7 d n N w X 2 5 h b W U s O H 0 m c X V v d D s s J n F 1 b 3 Q 7 U 2 V j d G l v b j E v P 3 R i X 2 l k P T E z X H U w M D I 2 c 3 R h Z m Z f Z 3 J v d X A 9 N C / Q m N C 3 0 L z Q t d C 9 0 L X Q v d C 9 0 Y v Q u S D R g t C 4 0 L 8 u e 2 N p d H l f Z n V s b C w 5 f S Z x d W 9 0 O y w m c X V v d D t T Z W N 0 a W 9 u M S 8 / d G J f a W Q 9 M T N c d T A w M j Z z d G F m Z l 9 n c m 9 1 c D 0 0 L 9 C Y 0 L f Q v N C 1 0 L 3 Q t d C 9 0 L 3 R i 9 C 5 I N G C 0 L j Q v y 5 7 d 2 V l a 1 9 k Y X l f a W 5 k Z X g s M T B 9 J n F 1 b 3 Q 7 L C Z x d W 9 0 O 1 N l Y 3 R p b 2 4 x L z 9 0 Y l 9 p Z D 0 x M 1 x 1 M D A y N n N 0 Y W Z m X 2 d y b 3 V w P T Q v 0 J j Q t 9 C 8 0 L X Q v d C 1 0 L 3 Q v d G L 0 L k g 0 Y L Q u N C / L n t y Z X B v c n R f Z H Q s M T F 9 J n F 1 b 3 Q 7 L C Z x d W 9 0 O 1 N l Y 3 R p b 2 4 x L z 9 0 Y l 9 p Z D 0 x M 1 x 1 M D A y N n N 0 Y W Z m X 2 d y b 3 V w P T Q v 0 J j Q t 9 C 8 0 L X Q v d C 1 0 L 3 Q v d G L 0 L k g 0 Y L Q u N C / L n t 0 e X B l X 2 5 h b W U s M T J 9 J n F 1 b 3 Q 7 L C Z x d W 9 0 O 1 N l Y 3 R p b 2 4 x L z 9 0 Y l 9 p Z D 0 x M 1 x 1 M D A y N n N 0 Y W Z m X 2 d y b 3 V w P T Q v 0 J j Q t 9 C 8 0 L X Q v d C 1 0 L 3 Q v d G L 0 L k g 0 Y L Q u N C / L n t q d X J p Z G l j Y W x f c G V y c 2 9 u L D E z f S Z x d W 9 0 O y w m c X V v d D t T Z W N 0 a W 9 u M S 8 / d G J f a W Q 9 M T N c d T A w M j Z z d G F m Z l 9 n c m 9 1 c D 0 0 L 9 C Y 0 L f Q v N C 1 0 L 3 Q t d C 9 0 L 3 R i 9 C 5 I N G C 0 L j Q v y 5 7 c G h 5 c 2 l j Y W x f c G V y c 2 9 u L D E 0 f S Z x d W 9 0 O y w m c X V v d D t T Z W N 0 a W 9 u M S 8 / d G J f a W Q 9 M T N c d T A w M j Z z d G F m Z l 9 n c m 9 1 c D 0 0 L 9 C Y 0 L f Q v N C 1 0 L 3 Q t d C 9 0 L 3 R i 9 C 5 I N G C 0 L j Q v y 5 7 c H J l b W l l c i w x N X 0 m c X V v d D s s J n F 1 b 3 Q 7 U 2 V j d G l v b j E v P 3 R i X 2 l k P T E z X H U w M D I 2 c 3 R h Z m Z f Z 3 J v d X A 9 N C / Q m N C 3 0 L z Q t d C 9 0 L X Q v d C 9 0 Y v Q u S D R g t C 4 0 L 8 u e 3 N 0 Y W Z m X 2 d y b 3 V w X 2 l k L D E 2 f S Z x d W 9 0 O y w m c X V v d D t T Z W N 0 a W 9 u M S 8 / d G J f a W Q 9 M T N c d T A w M j Z z d G F m Z l 9 n c m 9 1 c D 0 0 L 9 C Y 0 L f Q v N C 1 0 L 3 Q t d C 9 0 L 3 R i 9 C 5 I N G C 0 L j Q v y 5 7 c 3 R h Z m Z f Z 3 J v d X B f b m F t Z S w x N 3 0 m c X V v d D s s J n F 1 b 3 Q 7 U 2 V j d G l v b j E v P 3 R i X 2 l k P T E z X H U w M D I 2 c 3 R h Z m Z f Z 3 J v d X A 9 N C / Q m N C 3 0 L z Q t d C 9 0 L X Q v d C 9 0 Y v Q u S D R g t C 4 0 L 8 u e 3 d v c m t f c 3 R h c n Q s M T h 9 J n F 1 b 3 Q 7 L C Z x d W 9 0 O 1 N l Y 3 R p b 2 4 x L z 9 0 Y l 9 p Z D 0 x M 1 x 1 M D A y N n N 0 Y W Z m X 2 d y b 3 V w P T Q v 0 J j Q t 9 C 8 0 L X Q v d C 1 0 L 3 Q v d G L 0 L k g 0 Y L Q u N C / L n t 3 b 3 J r X 2 V u Z C w x O X 0 m c X V v d D s s J n F 1 b 3 Q 7 U 2 V j d G l v b j E v P 3 R i X 2 l k P T E z X H U w M D I 2 c 3 R h Z m Z f Z 3 J v d X A 9 N C / Q m N C 3 0 L z Q t d C 9 0 L X Q v d C 9 0 Y v Q u S D R g t C 4 0 L 8 u e 2 R p b m 5 l c l 9 z d G F y d C w y M H 0 m c X V v d D s s J n F 1 b 3 Q 7 U 2 V j d G l v b j E v P 3 R i X 2 l k P T E z X H U w M D I 2 c 3 R h Z m Z f Z 3 J v d X A 9 N C / Q m N C 3 0 L z Q t d C 9 0 L X Q v d C 9 0 Y v Q u S D R g t C 4 0 L 8 u e 2 R p b m 5 l c l 9 l b m Q s M j F 9 J n F 1 b 3 Q 7 L C Z x d W 9 0 O 1 N l Y 3 R p b 2 4 x L z 9 0 Y l 9 p Z D 0 x M 1 x 1 M D A y N n N 0 Y W Z m X 2 d y b 3 V w P T Q v 0 J j Q t 9 C 8 0 L X Q v d C 1 0 L 3 Q v d G L 0 L k g 0 Y L Q u N C / L n t y Z W F z b 2 5 f b m F t Z S w y M n 0 m c X V v d D s s J n F 1 b 3 Q 7 U 2 V j d G l v b j E v P 3 R i X 2 l k P T E z X H U w M D I 2 c 3 R h Z m Z f Z 3 J v d X A 9 N C / Q m N C 3 0 L z Q t d C 9 0 L X Q v d C 9 0 Y v Q u S D R g t C 4 0 L 8 u e 2 N v b W 1 l b n Q s M j N 9 J n F 1 b 3 Q 7 L C Z x d W 9 0 O 1 N l Y 3 R p b 2 4 x L z 9 0 Y l 9 p Z D 0 x M 1 x 1 M D A y N n N 0 Y W Z m X 2 d y b 3 V w P T Q v 0 J j Q t 9 C 8 0 L X Q v d C 1 0 L 3 Q v d G L 0 L k g 0 Y L Q u N C / L n t j c m V h d G V f d X N l c i w y N H 0 m c X V v d D s s J n F 1 b 3 Q 7 U 2 V j d G l v b j E v P 3 R i X 2 l k P T E z X H U w M D I 2 c 3 R h Z m Z f Z 3 J v d X A 9 N C / Q m N C 3 0 L z Q t d C 9 0 L X Q v d C 9 0 Y v Q u S D R g t C 4 0 L 8 u e 2 F n c m V l X 3 V z Z X I s M j V 9 J n F 1 b 3 Q 7 L C Z x d W 9 0 O 1 N l Y 3 R p b 2 4 x L z 9 0 Y l 9 p Z D 0 x M 1 x 1 M D A y N n N 0 Y W Z m X 2 d y b 3 V w P T Q v 0 J j Q t 9 C 8 0 L X Q v d C 1 0 L 3 Q v d G L 0 L k g 0 Y L Q u N C / L n t w d W J s a X N o Z W R f d X N l c i w y N n 0 m c X V v d D s s J n F 1 b 3 Q 7 U 2 V j d G l v b j E v P 3 R i X 2 l k P T E z X H U w M D I 2 c 3 R h Z m Z f Z 3 J v d X A 9 N C / Q m N C 3 0 L z Q t d C 9 0 L X Q v d C 9 0 Y v Q u S D R g t C 4 0 L 8 u e 3 R p b W V f e m 9 u Z S w y N 3 0 m c X V v d D s s J n F 1 b 3 Q 7 U 2 V j d G l v b j E v P 3 R i X 2 l k P T E z X H U w M D I 2 c 3 R h Z m Z f Z 3 J v d X A 9 N C / Q m N C 3 0 L z Q t d C 9 0 L X Q v d C 9 0 Y v Q u S D R g t C 4 0 L 8 u e 2 9 m Z m l j Z V 9 0 e X B l L D I 4 f S Z x d W 9 0 O 1 0 s J n F 1 b 3 Q 7 Q 2 9 s d W 1 u Q 2 9 1 b n Q m c X V v d D s 6 M j k s J n F 1 b 3 Q 7 S 2 V 5 Q 2 9 s d W 1 u T m F t Z X M m c X V v d D s 6 W 1 0 s J n F 1 b 3 Q 7 Q 2 9 s d W 1 u S W R l b n R p d G l l c y Z x d W 9 0 O z p b J n F 1 b 3 Q 7 U 2 V j d G l v b j E v P 3 R i X 2 l k P T E z X H U w M D I 2 c 3 R h Z m Z f Z 3 J v d X A 9 N C / Q m N C 3 0 L z Q t d C 9 0 L X Q v d C 9 0 Y v Q u S D R g t C 4 0 L 8 u e 2 l k L D B 9 J n F 1 b 3 Q 7 L C Z x d W 9 0 O 1 N l Y 3 R p b 2 4 x L z 9 0 Y l 9 p Z D 0 x M 1 x 1 M D A y N n N 0 Y W Z m X 2 d y b 3 V w P T Q v 0 J j Q t 9 C 8 0 L X Q v d C 1 0 L 3 Q v d G L 0 L k g 0 Y L Q u N C / L n t k Y X R l X 2 N y Z W F 0 Z S w x f S Z x d W 9 0 O y w m c X V v d D t T Z W N 0 a W 9 u M S 8 / d G J f a W Q 9 M T N c d T A w M j Z z d G F m Z l 9 n c m 9 1 c D 0 0 L 9 C Y 0 L f Q v N C 1 0 L 3 Q t d C 9 0 L 3 R i 9 C 5 I N G C 0 L j Q v y 5 7 Z G F 0 Z V 9 1 c G R h d G U s M n 0 m c X V v d D s s J n F 1 b 3 Q 7 U 2 V j d G l v b j E v P 3 R i X 2 l k P T E z X H U w M D I 2 c 3 R h Z m Z f Z 3 J v d X A 9 N C / Q m N C 3 0 L z Q t d C 9 0 L X Q v d C 9 0 Y v Q u S D R g t C 4 0 L 8 u e 3 Z z c F 9 p Z C w z f S Z x d W 9 0 O y w m c X V v d D t T Z W N 0 a W 9 u M S 8 / d G J f a W Q 9 M T N c d T A w M j Z z d G F m Z l 9 n c m 9 1 c D 0 0 L 9 C Y 0 L f Q v N C 1 0 L 3 Q t d C 9 0 L 3 R i 9 C 5 I N G C 0 L j Q v y 5 7 d G J f a W Q s N H 0 m c X V v d D s s J n F 1 b 3 Q 7 U 2 V j d G l v b j E v P 3 R i X 2 l k P T E z X H U w M D I 2 c 3 R h Z m Z f Z 3 J v d X A 9 N C / Q m N C 3 0 L z Q t d C 9 0 L X Q v d C 9 0 Y v Q u S D R g t C 4 0 L 8 u e 3 V y Z l 9 j b 2 R l X 2 F j d H V h b C w 1 f S Z x d W 9 0 O y w m c X V v d D t T Z W N 0 a W 9 u M S 8 / d G J f a W Q 9 M T N c d T A w M j Z z d G F m Z l 9 n c m 9 1 c D 0 0 L 9 C Y 0 L f Q v N C 1 0 L 3 Q t d C 9 0 L 3 R i 9 C 5 I N G C 0 L j Q v y 5 7 d G J f b m F t Z S w 2 f S Z x d W 9 0 O y w m c X V v d D t T Z W N 0 a W 9 u M S 8 / d G J f a W Q 9 M T N c d T A w M j Z z d G F m Z l 9 n c m 9 1 c D 0 0 L 9 C Y 0 L f Q v N C 1 0 L 3 Q t d C 9 0 L 3 R i 9 C 5 I N G C 0 L j Q v y 5 7 Z 2 9 z Y l 9 u Y W 1 l L D d 9 J n F 1 b 3 Q 7 L C Z x d W 9 0 O 1 N l Y 3 R p b 2 4 x L z 9 0 Y l 9 p Z D 0 x M 1 x 1 M D A y N n N 0 Y W Z m X 2 d y b 3 V w P T Q v 0 J j Q t 9 C 8 0 L X Q v d C 1 0 L 3 Q v d G L 0 L k g 0 Y L Q u N C / L n t 2 c 3 B f b m F t Z S w 4 f S Z x d W 9 0 O y w m c X V v d D t T Z W N 0 a W 9 u M S 8 / d G J f a W Q 9 M T N c d T A w M j Z z d G F m Z l 9 n c m 9 1 c D 0 0 L 9 C Y 0 L f Q v N C 1 0 L 3 Q t d C 9 0 L 3 R i 9 C 5 I N G C 0 L j Q v y 5 7 Y 2 l 0 e V 9 m d W x s L D l 9 J n F 1 b 3 Q 7 L C Z x d W 9 0 O 1 N l Y 3 R p b 2 4 x L z 9 0 Y l 9 p Z D 0 x M 1 x 1 M D A y N n N 0 Y W Z m X 2 d y b 3 V w P T Q v 0 J j Q t 9 C 8 0 L X Q v d C 1 0 L 3 Q v d G L 0 L k g 0 Y L Q u N C / L n t 3 Z W V r X 2 R h e V 9 p b m R l e C w x M H 0 m c X V v d D s s J n F 1 b 3 Q 7 U 2 V j d G l v b j E v P 3 R i X 2 l k P T E z X H U w M D I 2 c 3 R h Z m Z f Z 3 J v d X A 9 N C / Q m N C 3 0 L z Q t d C 9 0 L X Q v d C 9 0 Y v Q u S D R g t C 4 0 L 8 u e 3 J l c G 9 y d F 9 k d C w x M X 0 m c X V v d D s s J n F 1 b 3 Q 7 U 2 V j d G l v b j E v P 3 R i X 2 l k P T E z X H U w M D I 2 c 3 R h Z m Z f Z 3 J v d X A 9 N C / Q m N C 3 0 L z Q t d C 9 0 L X Q v d C 9 0 Y v Q u S D R g t C 4 0 L 8 u e 3 R 5 c G V f b m F t Z S w x M n 0 m c X V v d D s s J n F 1 b 3 Q 7 U 2 V j d G l v b j E v P 3 R i X 2 l k P T E z X H U w M D I 2 c 3 R h Z m Z f Z 3 J v d X A 9 N C / Q m N C 3 0 L z Q t d C 9 0 L X Q v d C 9 0 Y v Q u S D R g t C 4 0 L 8 u e 2 p 1 c m l k a W N h b F 9 w Z X J z b 2 4 s M T N 9 J n F 1 b 3 Q 7 L C Z x d W 9 0 O 1 N l Y 3 R p b 2 4 x L z 9 0 Y l 9 p Z D 0 x M 1 x 1 M D A y N n N 0 Y W Z m X 2 d y b 3 V w P T Q v 0 J j Q t 9 C 8 0 L X Q v d C 1 0 L 3 Q v d G L 0 L k g 0 Y L Q u N C / L n t w a H l z a W N h b F 9 w Z X J z b 2 4 s M T R 9 J n F 1 b 3 Q 7 L C Z x d W 9 0 O 1 N l Y 3 R p b 2 4 x L z 9 0 Y l 9 p Z D 0 x M 1 x 1 M D A y N n N 0 Y W Z m X 2 d y b 3 V w P T Q v 0 J j Q t 9 C 8 0 L X Q v d C 1 0 L 3 Q v d G L 0 L k g 0 Y L Q u N C / L n t w c m V t a W V y L D E 1 f S Z x d W 9 0 O y w m c X V v d D t T Z W N 0 a W 9 u M S 8 / d G J f a W Q 9 M T N c d T A w M j Z z d G F m Z l 9 n c m 9 1 c D 0 0 L 9 C Y 0 L f Q v N C 1 0 L 3 Q t d C 9 0 L 3 R i 9 C 5 I N G C 0 L j Q v y 5 7 c 3 R h Z m Z f Z 3 J v d X B f a W Q s M T Z 9 J n F 1 b 3 Q 7 L C Z x d W 9 0 O 1 N l Y 3 R p b 2 4 x L z 9 0 Y l 9 p Z D 0 x M 1 x 1 M D A y N n N 0 Y W Z m X 2 d y b 3 V w P T Q v 0 J j Q t 9 C 8 0 L X Q v d C 1 0 L 3 Q v d G L 0 L k g 0 Y L Q u N C / L n t z d G F m Z l 9 n c m 9 1 c F 9 u Y W 1 l L D E 3 f S Z x d W 9 0 O y w m c X V v d D t T Z W N 0 a W 9 u M S 8 / d G J f a W Q 9 M T N c d T A w M j Z z d G F m Z l 9 n c m 9 1 c D 0 0 L 9 C Y 0 L f Q v N C 1 0 L 3 Q t d C 9 0 L 3 R i 9 C 5 I N G C 0 L j Q v y 5 7 d 2 9 y a 1 9 z d G F y d C w x O H 0 m c X V v d D s s J n F 1 b 3 Q 7 U 2 V j d G l v b j E v P 3 R i X 2 l k P T E z X H U w M D I 2 c 3 R h Z m Z f Z 3 J v d X A 9 N C / Q m N C 3 0 L z Q t d C 9 0 L X Q v d C 9 0 Y v Q u S D R g t C 4 0 L 8 u e 3 d v c m t f Z W 5 k L D E 5 f S Z x d W 9 0 O y w m c X V v d D t T Z W N 0 a W 9 u M S 8 / d G J f a W Q 9 M T N c d T A w M j Z z d G F m Z l 9 n c m 9 1 c D 0 0 L 9 C Y 0 L f Q v N C 1 0 L 3 Q t d C 9 0 L 3 R i 9 C 5 I N G C 0 L j Q v y 5 7 Z G l u b m V y X 3 N 0 Y X J 0 L D I w f S Z x d W 9 0 O y w m c X V v d D t T Z W N 0 a W 9 u M S 8 / d G J f a W Q 9 M T N c d T A w M j Z z d G F m Z l 9 n c m 9 1 c D 0 0 L 9 C Y 0 L f Q v N C 1 0 L 3 Q t d C 9 0 L 3 R i 9 C 5 I N G C 0 L j Q v y 5 7 Z G l u b m V y X 2 V u Z C w y M X 0 m c X V v d D s s J n F 1 b 3 Q 7 U 2 V j d G l v b j E v P 3 R i X 2 l k P T E z X H U w M D I 2 c 3 R h Z m Z f Z 3 J v d X A 9 N C / Q m N C 3 0 L z Q t d C 9 0 L X Q v d C 9 0 Y v Q u S D R g t C 4 0 L 8 u e 3 J l Y X N v b l 9 u Y W 1 l L D I y f S Z x d W 9 0 O y w m c X V v d D t T Z W N 0 a W 9 u M S 8 / d G J f a W Q 9 M T N c d T A w M j Z z d G F m Z l 9 n c m 9 1 c D 0 0 L 9 C Y 0 L f Q v N C 1 0 L 3 Q t d C 9 0 L 3 R i 9 C 5 I N G C 0 L j Q v y 5 7 Y 2 9 t b W V u d C w y M 3 0 m c X V v d D s s J n F 1 b 3 Q 7 U 2 V j d G l v b j E v P 3 R i X 2 l k P T E z X H U w M D I 2 c 3 R h Z m Z f Z 3 J v d X A 9 N C / Q m N C 3 0 L z Q t d C 9 0 L X Q v d C 9 0 Y v Q u S D R g t C 4 0 L 8 u e 2 N y Z W F 0 Z V 9 1 c 2 V y L D I 0 f S Z x d W 9 0 O y w m c X V v d D t T Z W N 0 a W 9 u M S 8 / d G J f a W Q 9 M T N c d T A w M j Z z d G F m Z l 9 n c m 9 1 c D 0 0 L 9 C Y 0 L f Q v N C 1 0 L 3 Q t d C 9 0 L 3 R i 9 C 5 I N G C 0 L j Q v y 5 7 Y W d y Z W V f d X N l c i w y N X 0 m c X V v d D s s J n F 1 b 3 Q 7 U 2 V j d G l v b j E v P 3 R i X 2 l k P T E z X H U w M D I 2 c 3 R h Z m Z f Z 3 J v d X A 9 N C / Q m N C 3 0 L z Q t d C 9 0 L X Q v d C 9 0 Y v Q u S D R g t C 4 0 L 8 u e 3 B 1 Y m x p c 2 h l Z F 9 1 c 2 V y L D I 2 f S Z x d W 9 0 O y w m c X V v d D t T Z W N 0 a W 9 u M S 8 / d G J f a W Q 9 M T N c d T A w M j Z z d G F m Z l 9 n c m 9 1 c D 0 0 L 9 C Y 0 L f Q v N C 1 0 L 3 Q t d C 9 0 L 3 R i 9 C 5 I N G C 0 L j Q v y 5 7 d G l t Z V 9 6 b 2 5 l L D I 3 f S Z x d W 9 0 O y w m c X V v d D t T Z W N 0 a W 9 u M S 8 / d G J f a W Q 9 M T N c d T A w M j Z z d G F m Z l 9 n c m 9 1 c D 0 0 L 9 C Y 0 L f Q v N C 1 0 L 3 Q t d C 9 0 L 3 R i 9 C 5 I N G C 0 L j Q v y 5 7 b 2 Z m a W N l X 3 R 5 c G U s M j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l M 0 Z 0 Y l 9 p Z C U z R D E 2 J T I 2 c 3 R h Z m Z f Z 3 J v d X A l M 0 Q 0 L y V E M C U 5 O C V E M S U 4 M S V E M S U 4 M i V E M C V C R S V E M S U 4 N y V E M C V C R C V E M C V C O C V E M C V C Q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U z R n R i X 2 l k J T N E M T Y l M j Z z d G F m Z l 9 n c m 9 1 c C U z R D Q v J U Q w J T l G J U Q w J U J F J U Q w J U I y J U Q x J T h C J U Q x J T g 4 J U Q w J U I 1 J U Q w J U J E J U Q w J U J E J U Q x J T h C J U Q w J U I 1 J T I w J U Q w J U I 3 J U Q w J U I w J U Q w J U I z J U Q w J U J F J U Q w J U J C J U Q w J U J F J U Q w J U I y J U Q w J U J B J U Q w J U I 4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T N G d G J f a W Q l M 0 Q x N i U y N n N 0 Y W Z m X 2 d y b 3 V w J T N E N C 8 l R D A l O T g l R D A l Q j c l R D A l Q k M l R D A l Q j U l R D A l Q k Q l R D A l Q j U l R D A l Q k Q l R D A l Q k Q l R D E l O E I l R D A l Q j k l M j A l R D E l O D I l R D A l Q j g l R D A l Q k Y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M 0 Z 0 Y l 9 p Z C U z R D E 2 J T I 2 c 3 R h Z m Z f Z 3 J v d X A l M 0 Q z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b W V V c G R h d G V k Q W Z 0 Z X J G a W x s I i B W Y W x 1 Z T 0 i b D E i I C 8 + P E V u d H J 5 I F R 5 c G U 9 I l J l c 3 V s d F R 5 c G U i I F Z h b H V l P S J z V G F i b G U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U m V j b 3 Z l c n l U Y X J n Z X R T a G V l d C I g V m F s d W U 9 I n P Q m 9 C 4 0 Y H R g j I i I C 8 + P E V u d H J 5 I F R 5 c G U 9 I l J l Y 2 9 2 Z X J 5 V G F y Z 2 V 0 Q 2 9 s d W 1 u I i B W Y W x 1 Z T 0 i b D E i I C 8 + P E V u d H J 5 I F R 5 c G U 9 I l J l Y 2 9 2 Z X J 5 V G F y Z 2 V 0 U m 9 3 I i B W Y W x 1 Z T 0 i b D E i I C 8 + P E V u d H J 5 I F R 5 c G U 9 I k 5 h d m l n Y X R p b 2 5 T d G V w T m F t Z S I g V m F s d W U 9 I n P Q n d C w 0 L L Q u N C z 0 L D R h t C 4 0 Y 8 i I C 8 + P E V u d H J 5 I F R 5 c G U 9 I k Z p b G x F c n J v c k N v Z G U i I F Z h b H V l P S J z V W 5 r b m 9 3 b i I g L z 4 8 R W 5 0 c n k g V H l w Z T 0 i Q W R k Z W R U b 0 R h d G F N b 2 R l b C I g V m F s d W U 9 I m w w I i A v P j x F b n R y e S B U e X B l P S J G a W x s T G F z d F V w Z G F 0 Z W Q i I F Z h b H V l P S J k M j A y M S 0 w O C 0 x N 1 Q x M j o w M z o w M S 4 1 N T Y 0 N j k 5 W i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j k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z 9 0 Y l 9 p Z D 0 x M 1 x 1 M D A y N n N 0 Y W Z m X 2 d y b 3 V w P T M g K D I p L 9 C Y 0 L f Q v N C 1 0 L 3 Q t d C 9 0 L 3 R i 9 C 5 I N G C 0 L j Q v y 5 7 a W Q s M H 0 m c X V v d D s s J n F 1 b 3 Q 7 U 2 V j d G l v b j E v P 3 R i X 2 l k P T E z X H U w M D I 2 c 3 R h Z m Z f Z 3 J v d X A 9 M y A o M i k v 0 J j Q t 9 C 8 0 L X Q v d C 1 0 L 3 Q v d G L 0 L k g 0 Y L Q u N C / L n t k Y X R l X 2 N y Z W F 0 Z S w x f S Z x d W 9 0 O y w m c X V v d D t T Z W N 0 a W 9 u M S 8 / d G J f a W Q 9 M T N c d T A w M j Z z d G F m Z l 9 n c m 9 1 c D 0 z I C g y K S / Q m N C 3 0 L z Q t d C 9 0 L X Q v d C 9 0 Y v Q u S D R g t C 4 0 L 8 u e 2 R h d G V f d X B k Y X R l L D J 9 J n F 1 b 3 Q 7 L C Z x d W 9 0 O 1 N l Y 3 R p b 2 4 x L z 9 0 Y l 9 p Z D 0 x M 1 x 1 M D A y N n N 0 Y W Z m X 2 d y b 3 V w P T M g K D I p L 9 C Y 0 L f Q v N C 1 0 L 3 Q t d C 9 0 L 3 R i 9 C 5 I N G C 0 L j Q v y 5 7 d n N w X 2 l k L D N 9 J n F 1 b 3 Q 7 L C Z x d W 9 0 O 1 N l Y 3 R p b 2 4 x L z 9 0 Y l 9 p Z D 0 x M 1 x 1 M D A y N n N 0 Y W Z m X 2 d y b 3 V w P T M g K D I p L 9 C Y 0 L f Q v N C 1 0 L 3 Q t d C 9 0 L 3 R i 9 C 5 I N G C 0 L j Q v y 5 7 d G J f a W Q s N H 0 m c X V v d D s s J n F 1 b 3 Q 7 U 2 V j d G l v b j E v P 3 R i X 2 l k P T E z X H U w M D I 2 c 3 R h Z m Z f Z 3 J v d X A 9 M y A o M i k v 0 J j Q t 9 C 8 0 L X Q v d C 1 0 L 3 Q v d G L 0 L k g 0 Y L Q u N C / L n t 1 c m Z f Y 2 9 k Z V 9 h Y 3 R 1 Y W w s N X 0 m c X V v d D s s J n F 1 b 3 Q 7 U 2 V j d G l v b j E v P 3 R i X 2 l k P T E z X H U w M D I 2 c 3 R h Z m Z f Z 3 J v d X A 9 M y A o M i k v 0 J j Q t 9 C 8 0 L X Q v d C 1 0 L 3 Q v d G L 0 L k g 0 Y L Q u N C / L n t 0 Y l 9 u Y W 1 l L D Z 9 J n F 1 b 3 Q 7 L C Z x d W 9 0 O 1 N l Y 3 R p b 2 4 x L z 9 0 Y l 9 p Z D 0 x M 1 x 1 M D A y N n N 0 Y W Z m X 2 d y b 3 V w P T M g K D I p L 9 C Y 0 L f Q v N C 1 0 L 3 Q t d C 9 0 L 3 R i 9 C 5 I N G C 0 L j Q v y 5 7 Z 2 9 z Y l 9 u Y W 1 l L D d 9 J n F 1 b 3 Q 7 L C Z x d W 9 0 O 1 N l Y 3 R p b 2 4 x L z 9 0 Y l 9 p Z D 0 x M 1 x 1 M D A y N n N 0 Y W Z m X 2 d y b 3 V w P T M g K D I p L 9 C Y 0 L f Q v N C 1 0 L 3 Q t d C 9 0 L 3 R i 9 C 5 I N G C 0 L j Q v y 5 7 d n N w X 2 5 h b W U s O H 0 m c X V v d D s s J n F 1 b 3 Q 7 U 2 V j d G l v b j E v P 3 R i X 2 l k P T E z X H U w M D I 2 c 3 R h Z m Z f Z 3 J v d X A 9 M y A o M i k v 0 J j Q t 9 C 8 0 L X Q v d C 1 0 L 3 Q v d G L 0 L k g 0 Y L Q u N C / L n t j a X R 5 X 2 Z 1 b G w s O X 0 m c X V v d D s s J n F 1 b 3 Q 7 U 2 V j d G l v b j E v P 3 R i X 2 l k P T E z X H U w M D I 2 c 3 R h Z m Z f Z 3 J v d X A 9 M y A o M i k v 0 J j Q t 9 C 8 0 L X Q v d C 1 0 L 3 Q v d G L 0 L k g 0 Y L Q u N C / L n t 3 Z W V r X 2 R h e V 9 p b m R l e C w x M H 0 m c X V v d D s s J n F 1 b 3 Q 7 U 2 V j d G l v b j E v P 3 R i X 2 l k P T E z X H U w M D I 2 c 3 R h Z m Z f Z 3 J v d X A 9 M y A o M i k v 0 J j Q t 9 C 8 0 L X Q v d C 1 0 L 3 Q v d G L 0 L k g 0 Y L Q u N C / L n t y Z X B v c n R f Z H Q s M T F 9 J n F 1 b 3 Q 7 L C Z x d W 9 0 O 1 N l Y 3 R p b 2 4 x L z 9 0 Y l 9 p Z D 0 x M 1 x 1 M D A y N n N 0 Y W Z m X 2 d y b 3 V w P T M g K D I p L 9 C Y 0 L f Q v N C 1 0 L 3 Q t d C 9 0 L 3 R i 9 C 5 I N G C 0 L j Q v y 5 7 d H l w Z V 9 u Y W 1 l L D E y f S Z x d W 9 0 O y w m c X V v d D t T Z W N 0 a W 9 u M S 8 / d G J f a W Q 9 M T N c d T A w M j Z z d G F m Z l 9 n c m 9 1 c D 0 z I C g y K S / Q m N C 3 0 L z Q t d C 9 0 L X Q v d C 9 0 Y v Q u S D R g t C 4 0 L 8 u e 2 p 1 c m l k a W N h b F 9 w Z X J z b 2 4 s M T N 9 J n F 1 b 3 Q 7 L C Z x d W 9 0 O 1 N l Y 3 R p b 2 4 x L z 9 0 Y l 9 p Z D 0 x M 1 x 1 M D A y N n N 0 Y W Z m X 2 d y b 3 V w P T M g K D I p L 9 C Y 0 L f Q v N C 1 0 L 3 Q t d C 9 0 L 3 R i 9 C 5 I N G C 0 L j Q v y 5 7 c G h 5 c 2 l j Y W x f c G V y c 2 9 u L D E 0 f S Z x d W 9 0 O y w m c X V v d D t T Z W N 0 a W 9 u M S 8 / d G J f a W Q 9 M T N c d T A w M j Z z d G F m Z l 9 n c m 9 1 c D 0 z I C g y K S / Q m N C 3 0 L z Q t d C 9 0 L X Q v d C 9 0 Y v Q u S D R g t C 4 0 L 8 u e 3 B y Z W 1 p Z X I s M T V 9 J n F 1 b 3 Q 7 L C Z x d W 9 0 O 1 N l Y 3 R p b 2 4 x L z 9 0 Y l 9 p Z D 0 x M 1 x 1 M D A y N n N 0 Y W Z m X 2 d y b 3 V w P T M g K D I p L 9 C Y 0 L f Q v N C 1 0 L 3 Q t d C 9 0 L 3 R i 9 C 5 I N G C 0 L j Q v y 5 7 c 3 R h Z m Z f Z 3 J v d X B f a W Q s M T Z 9 J n F 1 b 3 Q 7 L C Z x d W 9 0 O 1 N l Y 3 R p b 2 4 x L z 9 0 Y l 9 p Z D 0 x M 1 x 1 M D A y N n N 0 Y W Z m X 2 d y b 3 V w P T M g K D I p L 9 C Y 0 L f Q v N C 1 0 L 3 Q t d C 9 0 L 3 R i 9 C 5 I N G C 0 L j Q v y 5 7 c 3 R h Z m Z f Z 3 J v d X B f b m F t Z S w x N 3 0 m c X V v d D s s J n F 1 b 3 Q 7 U 2 V j d G l v b j E v P 3 R i X 2 l k P T E z X H U w M D I 2 c 3 R h Z m Z f Z 3 J v d X A 9 M y A o M i k v 0 J j Q t 9 C 8 0 L X Q v d C 1 0 L 3 Q v d G L 0 L k g 0 Y L Q u N C / L n t 3 b 3 J r X 3 N 0 Y X J 0 L D E 4 f S Z x d W 9 0 O y w m c X V v d D t T Z W N 0 a W 9 u M S 8 / d G J f a W Q 9 M T N c d T A w M j Z z d G F m Z l 9 n c m 9 1 c D 0 z I C g y K S / Q m N C 3 0 L z Q t d C 9 0 L X Q v d C 9 0 Y v Q u S D R g t C 4 0 L 8 u e 3 d v c m t f Z W 5 k L D E 5 f S Z x d W 9 0 O y w m c X V v d D t T Z W N 0 a W 9 u M S 8 / d G J f a W Q 9 M T N c d T A w M j Z z d G F m Z l 9 n c m 9 1 c D 0 z I C g y K S / Q m N C 3 0 L z Q t d C 9 0 L X Q v d C 9 0 Y v Q u S D R g t C 4 0 L 8 u e 2 R p b m 5 l c l 9 z d G F y d C w y M H 0 m c X V v d D s s J n F 1 b 3 Q 7 U 2 V j d G l v b j E v P 3 R i X 2 l k P T E z X H U w M D I 2 c 3 R h Z m Z f Z 3 J v d X A 9 M y A o M i k v 0 J j Q t 9 C 8 0 L X Q v d C 1 0 L 3 Q v d G L 0 L k g 0 Y L Q u N C / L n t k a W 5 u Z X J f Z W 5 k L D I x f S Z x d W 9 0 O y w m c X V v d D t T Z W N 0 a W 9 u M S 8 / d G J f a W Q 9 M T N c d T A w M j Z z d G F m Z l 9 n c m 9 1 c D 0 z I C g y K S / Q m N C 3 0 L z Q t d C 9 0 L X Q v d C 9 0 Y v Q u S D R g t C 4 0 L 8 u e 3 J l Y X N v b l 9 u Y W 1 l L D I y f S Z x d W 9 0 O y w m c X V v d D t T Z W N 0 a W 9 u M S 8 / d G J f a W Q 9 M T N c d T A w M j Z z d G F m Z l 9 n c m 9 1 c D 0 z I C g y K S / Q m N C 3 0 L z Q t d C 9 0 L X Q v d C 9 0 Y v Q u S D R g t C 4 0 L 8 u e 2 N v b W 1 l b n Q s M j N 9 J n F 1 b 3 Q 7 L C Z x d W 9 0 O 1 N l Y 3 R p b 2 4 x L z 9 0 Y l 9 p Z D 0 x M 1 x 1 M D A y N n N 0 Y W Z m X 2 d y b 3 V w P T M g K D I p L 9 C Y 0 L f Q v N C 1 0 L 3 Q t d C 9 0 L 3 R i 9 C 5 I N G C 0 L j Q v y 5 7 Y 3 J l Y X R l X 3 V z Z X I s M j R 9 J n F 1 b 3 Q 7 L C Z x d W 9 0 O 1 N l Y 3 R p b 2 4 x L z 9 0 Y l 9 p Z D 0 x M 1 x 1 M D A y N n N 0 Y W Z m X 2 d y b 3 V w P T M g K D I p L 9 C Y 0 L f Q v N C 1 0 L 3 Q t d C 9 0 L 3 R i 9 C 5 I N G C 0 L j Q v y 5 7 Y W d y Z W V f d X N l c i w y N X 0 m c X V v d D s s J n F 1 b 3 Q 7 U 2 V j d G l v b j E v P 3 R i X 2 l k P T E z X H U w M D I 2 c 3 R h Z m Z f Z 3 J v d X A 9 M y A o M i k v 0 J j Q t 9 C 8 0 L X Q v d C 1 0 L 3 Q v d G L 0 L k g 0 Y L Q u N C / L n t w d W J s a X N o Z W R f d X N l c i w y N n 0 m c X V v d D s s J n F 1 b 3 Q 7 U 2 V j d G l v b j E v P 3 R i X 2 l k P T E z X H U w M D I 2 c 3 R h Z m Z f Z 3 J v d X A 9 M y A o M i k v 0 J j Q t 9 C 8 0 L X Q v d C 1 0 L 3 Q v d G L 0 L k g 0 Y L Q u N C / L n t 0 a W 1 l X 3 p v b m U s M j d 9 J n F 1 b 3 Q 7 L C Z x d W 9 0 O 1 N l Y 3 R p b 2 4 x L z 9 0 Y l 9 p Z D 0 x M 1 x 1 M D A y N n N 0 Y W Z m X 2 d y b 3 V w P T M g K D I p L 9 C Y 0 L f Q v N C 1 0 L 3 Q t d C 9 0 L 3 R i 9 C 5 I N G C 0 L j Q v y 5 7 b 2 Z m a W N l X 3 R 5 c G U s M j h 9 J n F 1 b 3 Q 7 X S w m c X V v d D t D b 2 x 1 b W 5 D b 3 V u d C Z x d W 9 0 O z o y O S w m c X V v d D t L Z X l D b 2 x 1 b W 5 O Y W 1 l c y Z x d W 9 0 O z p b X S w m c X V v d D t D b 2 x 1 b W 5 J Z G V u d G l 0 a W V z J n F 1 b 3 Q 7 O l s m c X V v d D t T Z W N 0 a W 9 u M S 8 / d G J f a W Q 9 M T N c d T A w M j Z z d G F m Z l 9 n c m 9 1 c D 0 z I C g y K S / Q m N C 3 0 L z Q t d C 9 0 L X Q v d C 9 0 Y v Q u S D R g t C 4 0 L 8 u e 2 l k L D B 9 J n F 1 b 3 Q 7 L C Z x d W 9 0 O 1 N l Y 3 R p b 2 4 x L z 9 0 Y l 9 p Z D 0 x M 1 x 1 M D A y N n N 0 Y W Z m X 2 d y b 3 V w P T M g K D I p L 9 C Y 0 L f Q v N C 1 0 L 3 Q t d C 9 0 L 3 R i 9 C 5 I N G C 0 L j Q v y 5 7 Z G F 0 Z V 9 j c m V h d G U s M X 0 m c X V v d D s s J n F 1 b 3 Q 7 U 2 V j d G l v b j E v P 3 R i X 2 l k P T E z X H U w M D I 2 c 3 R h Z m Z f Z 3 J v d X A 9 M y A o M i k v 0 J j Q t 9 C 8 0 L X Q v d C 1 0 L 3 Q v d G L 0 L k g 0 Y L Q u N C / L n t k Y X R l X 3 V w Z G F 0 Z S w y f S Z x d W 9 0 O y w m c X V v d D t T Z W N 0 a W 9 u M S 8 / d G J f a W Q 9 M T N c d T A w M j Z z d G F m Z l 9 n c m 9 1 c D 0 z I C g y K S / Q m N C 3 0 L z Q t d C 9 0 L X Q v d C 9 0 Y v Q u S D R g t C 4 0 L 8 u e 3 Z z c F 9 p Z C w z f S Z x d W 9 0 O y w m c X V v d D t T Z W N 0 a W 9 u M S 8 / d G J f a W Q 9 M T N c d T A w M j Z z d G F m Z l 9 n c m 9 1 c D 0 z I C g y K S / Q m N C 3 0 L z Q t d C 9 0 L X Q v d C 9 0 Y v Q u S D R g t C 4 0 L 8 u e 3 R i X 2 l k L D R 9 J n F 1 b 3 Q 7 L C Z x d W 9 0 O 1 N l Y 3 R p b 2 4 x L z 9 0 Y l 9 p Z D 0 x M 1 x 1 M D A y N n N 0 Y W Z m X 2 d y b 3 V w P T M g K D I p L 9 C Y 0 L f Q v N C 1 0 L 3 Q t d C 9 0 L 3 R i 9 C 5 I N G C 0 L j Q v y 5 7 d X J m X 2 N v Z G V f Y W N 0 d W F s L D V 9 J n F 1 b 3 Q 7 L C Z x d W 9 0 O 1 N l Y 3 R p b 2 4 x L z 9 0 Y l 9 p Z D 0 x M 1 x 1 M D A y N n N 0 Y W Z m X 2 d y b 3 V w P T M g K D I p L 9 C Y 0 L f Q v N C 1 0 L 3 Q t d C 9 0 L 3 R i 9 C 5 I N G C 0 L j Q v y 5 7 d G J f b m F t Z S w 2 f S Z x d W 9 0 O y w m c X V v d D t T Z W N 0 a W 9 u M S 8 / d G J f a W Q 9 M T N c d T A w M j Z z d G F m Z l 9 n c m 9 1 c D 0 z I C g y K S / Q m N C 3 0 L z Q t d C 9 0 L X Q v d C 9 0 Y v Q u S D R g t C 4 0 L 8 u e 2 d v c 2 J f b m F t Z S w 3 f S Z x d W 9 0 O y w m c X V v d D t T Z W N 0 a W 9 u M S 8 / d G J f a W Q 9 M T N c d T A w M j Z z d G F m Z l 9 n c m 9 1 c D 0 z I C g y K S / Q m N C 3 0 L z Q t d C 9 0 L X Q v d C 9 0 Y v Q u S D R g t C 4 0 L 8 u e 3 Z z c F 9 u Y W 1 l L D h 9 J n F 1 b 3 Q 7 L C Z x d W 9 0 O 1 N l Y 3 R p b 2 4 x L z 9 0 Y l 9 p Z D 0 x M 1 x 1 M D A y N n N 0 Y W Z m X 2 d y b 3 V w P T M g K D I p L 9 C Y 0 L f Q v N C 1 0 L 3 Q t d C 9 0 L 3 R i 9 C 5 I N G C 0 L j Q v y 5 7 Y 2 l 0 e V 9 m d W x s L D l 9 J n F 1 b 3 Q 7 L C Z x d W 9 0 O 1 N l Y 3 R p b 2 4 x L z 9 0 Y l 9 p Z D 0 x M 1 x 1 M D A y N n N 0 Y W Z m X 2 d y b 3 V w P T M g K D I p L 9 C Y 0 L f Q v N C 1 0 L 3 Q t d C 9 0 L 3 R i 9 C 5 I N G C 0 L j Q v y 5 7 d 2 V l a 1 9 k Y X l f a W 5 k Z X g s M T B 9 J n F 1 b 3 Q 7 L C Z x d W 9 0 O 1 N l Y 3 R p b 2 4 x L z 9 0 Y l 9 p Z D 0 x M 1 x 1 M D A y N n N 0 Y W Z m X 2 d y b 3 V w P T M g K D I p L 9 C Y 0 L f Q v N C 1 0 L 3 Q t d C 9 0 L 3 R i 9 C 5 I N G C 0 L j Q v y 5 7 c m V w b 3 J 0 X 2 R 0 L D E x f S Z x d W 9 0 O y w m c X V v d D t T Z W N 0 a W 9 u M S 8 / d G J f a W Q 9 M T N c d T A w M j Z z d G F m Z l 9 n c m 9 1 c D 0 z I C g y K S / Q m N C 3 0 L z Q t d C 9 0 L X Q v d C 9 0 Y v Q u S D R g t C 4 0 L 8 u e 3 R 5 c G V f b m F t Z S w x M n 0 m c X V v d D s s J n F 1 b 3 Q 7 U 2 V j d G l v b j E v P 3 R i X 2 l k P T E z X H U w M D I 2 c 3 R h Z m Z f Z 3 J v d X A 9 M y A o M i k v 0 J j Q t 9 C 8 0 L X Q v d C 1 0 L 3 Q v d G L 0 L k g 0 Y L Q u N C / L n t q d X J p Z G l j Y W x f c G V y c 2 9 u L D E z f S Z x d W 9 0 O y w m c X V v d D t T Z W N 0 a W 9 u M S 8 / d G J f a W Q 9 M T N c d T A w M j Z z d G F m Z l 9 n c m 9 1 c D 0 z I C g y K S / Q m N C 3 0 L z Q t d C 9 0 L X Q v d C 9 0 Y v Q u S D R g t C 4 0 L 8 u e 3 B o e X N p Y 2 F s X 3 B l c n N v b i w x N H 0 m c X V v d D s s J n F 1 b 3 Q 7 U 2 V j d G l v b j E v P 3 R i X 2 l k P T E z X H U w M D I 2 c 3 R h Z m Z f Z 3 J v d X A 9 M y A o M i k v 0 J j Q t 9 C 8 0 L X Q v d C 1 0 L 3 Q v d G L 0 L k g 0 Y L Q u N C / L n t w c m V t a W V y L D E 1 f S Z x d W 9 0 O y w m c X V v d D t T Z W N 0 a W 9 u M S 8 / d G J f a W Q 9 M T N c d T A w M j Z z d G F m Z l 9 n c m 9 1 c D 0 z I C g y K S / Q m N C 3 0 L z Q t d C 9 0 L X Q v d C 9 0 Y v Q u S D R g t C 4 0 L 8 u e 3 N 0 Y W Z m X 2 d y b 3 V w X 2 l k L D E 2 f S Z x d W 9 0 O y w m c X V v d D t T Z W N 0 a W 9 u M S 8 / d G J f a W Q 9 M T N c d T A w M j Z z d G F m Z l 9 n c m 9 1 c D 0 z I C g y K S / Q m N C 3 0 L z Q t d C 9 0 L X Q v d C 9 0 Y v Q u S D R g t C 4 0 L 8 u e 3 N 0 Y W Z m X 2 d y b 3 V w X 2 5 h b W U s M T d 9 J n F 1 b 3 Q 7 L C Z x d W 9 0 O 1 N l Y 3 R p b 2 4 x L z 9 0 Y l 9 p Z D 0 x M 1 x 1 M D A y N n N 0 Y W Z m X 2 d y b 3 V w P T M g K D I p L 9 C Y 0 L f Q v N C 1 0 L 3 Q t d C 9 0 L 3 R i 9 C 5 I N G C 0 L j Q v y 5 7 d 2 9 y a 1 9 z d G F y d C w x O H 0 m c X V v d D s s J n F 1 b 3 Q 7 U 2 V j d G l v b j E v P 3 R i X 2 l k P T E z X H U w M D I 2 c 3 R h Z m Z f Z 3 J v d X A 9 M y A o M i k v 0 J j Q t 9 C 8 0 L X Q v d C 1 0 L 3 Q v d G L 0 L k g 0 Y L Q u N C / L n t 3 b 3 J r X 2 V u Z C w x O X 0 m c X V v d D s s J n F 1 b 3 Q 7 U 2 V j d G l v b j E v P 3 R i X 2 l k P T E z X H U w M D I 2 c 3 R h Z m Z f Z 3 J v d X A 9 M y A o M i k v 0 J j Q t 9 C 8 0 L X Q v d C 1 0 L 3 Q v d G L 0 L k g 0 Y L Q u N C / L n t k a W 5 u Z X J f c 3 R h c n Q s M j B 9 J n F 1 b 3 Q 7 L C Z x d W 9 0 O 1 N l Y 3 R p b 2 4 x L z 9 0 Y l 9 p Z D 0 x M 1 x 1 M D A y N n N 0 Y W Z m X 2 d y b 3 V w P T M g K D I p L 9 C Y 0 L f Q v N C 1 0 L 3 Q t d C 9 0 L 3 R i 9 C 5 I N G C 0 L j Q v y 5 7 Z G l u b m V y X 2 V u Z C w y M X 0 m c X V v d D s s J n F 1 b 3 Q 7 U 2 V j d G l v b j E v P 3 R i X 2 l k P T E z X H U w M D I 2 c 3 R h Z m Z f Z 3 J v d X A 9 M y A o M i k v 0 J j Q t 9 C 8 0 L X Q v d C 1 0 L 3 Q v d G L 0 L k g 0 Y L Q u N C / L n t y Z W F z b 2 5 f b m F t Z S w y M n 0 m c X V v d D s s J n F 1 b 3 Q 7 U 2 V j d G l v b j E v P 3 R i X 2 l k P T E z X H U w M D I 2 c 3 R h Z m Z f Z 3 J v d X A 9 M y A o M i k v 0 J j Q t 9 C 8 0 L X Q v d C 1 0 L 3 Q v d G L 0 L k g 0 Y L Q u N C / L n t j b 2 1 t Z W 5 0 L D I z f S Z x d W 9 0 O y w m c X V v d D t T Z W N 0 a W 9 u M S 8 / d G J f a W Q 9 M T N c d T A w M j Z z d G F m Z l 9 n c m 9 1 c D 0 z I C g y K S / Q m N C 3 0 L z Q t d C 9 0 L X Q v d C 9 0 Y v Q u S D R g t C 4 0 L 8 u e 2 N y Z W F 0 Z V 9 1 c 2 V y L D I 0 f S Z x d W 9 0 O y w m c X V v d D t T Z W N 0 a W 9 u M S 8 / d G J f a W Q 9 M T N c d T A w M j Z z d G F m Z l 9 n c m 9 1 c D 0 z I C g y K S / Q m N C 3 0 L z Q t d C 9 0 L X Q v d C 9 0 Y v Q u S D R g t C 4 0 L 8 u e 2 F n c m V l X 3 V z Z X I s M j V 9 J n F 1 b 3 Q 7 L C Z x d W 9 0 O 1 N l Y 3 R p b 2 4 x L z 9 0 Y l 9 p Z D 0 x M 1 x 1 M D A y N n N 0 Y W Z m X 2 d y b 3 V w P T M g K D I p L 9 C Y 0 L f Q v N C 1 0 L 3 Q t d C 9 0 L 3 R i 9 C 5 I N G C 0 L j Q v y 5 7 c H V i b G l z a G V k X 3 V z Z X I s M j Z 9 J n F 1 b 3 Q 7 L C Z x d W 9 0 O 1 N l Y 3 R p b 2 4 x L z 9 0 Y l 9 p Z D 0 x M 1 x 1 M D A y N n N 0 Y W Z m X 2 d y b 3 V w P T M g K D I p L 9 C Y 0 L f Q v N C 1 0 L 3 Q t d C 9 0 L 3 R i 9 C 5 I N G C 0 L j Q v y 5 7 d G l t Z V 9 6 b 2 5 l L D I 3 f S Z x d W 9 0 O y w m c X V v d D t T Z W N 0 a W 9 u M S 8 / d G J f a W Q 9 M T N c d T A w M j Z z d G F m Z l 9 n c m 9 1 c D 0 z I C g y K S / Q m N C 3 0 L z Q t d C 9 0 L X Q v d C 9 0 Y v Q u S D R g t C 4 0 L 8 u e 2 9 m Z m l j Z V 9 0 e X B l L D I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J T N G d G J f a W Q l M 0 Q x N i U y N n N 0 Y W Z m X 2 d y b 3 V w J T N E M y 8 l R D A l O T g l R D E l O D E l R D E l O D I l R D A l Q k U l R D E l O D c l R D A l Q k Q l R D A l Q j g l R D A l Q k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M 0 Z 0 Y l 9 p Z C U z R D E 2 J T I 2 c 3 R h Z m Z f Z 3 J v d X A l M 0 Q z L y V E M C U 5 R i V E M C V C R S V E M C V C M i V E M S U 4 Q i V E M S U 4 O C V E M C V C N S V E M C V C R C V E M C V C R C V E M S U 4 Q i V E M C V C N S U y M C V E M C V C N y V E M C V C M C V E M C V C M y V E M C V C R S V E M C V C Q i V E M C V C R S V E M C V C M i V E M C V C Q S V E M C V C O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U z R n R i X 2 l k J T N E M T Y l M j Z z d G F m Z l 9 n c m 9 1 c C U z R D M v J U Q w J T k 4 J U Q w J U I 3 J U Q w J U J D J U Q w J U I 1 J U Q w J U J E J U Q w J U I 1 J U Q w J U J E J U Q w J U J E J U Q x J T h C J U Q w J U I 5 J T I w J U Q x J T g y J U Q w J U I 4 J U Q w J U J G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T N G d G J f a W Q l M 0 Q x N i U y N n N 0 Y W Z m X 2 d y b 3 V w J T N E M y U y N m l z X 2 1 v Y m l s Z S U z R D E 8 L 0 l 0 Z W 1 Q Y X R o P j w v S X R l b U x v Y 2 F 0 a W 9 u P j x T d G F i b G V F b n R y a W V z P j x F b n R y e S B U e X B l P S J J c 1 B y a X Z h d G U i I F Z h b H V l P S J s M C I g L z 4 8 R W 5 0 c n k g V H l w Z T 0 i T m F 2 a W d h d G l v b l N 0 Z X B O Y W 1 l I i B W Y W x 1 Z T 0 i c 9 C d 0 L D Q s t C 4 0 L P Q s N G G 0 L j R j y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R m l s b G V k Q 2 9 t c G x l d G V S Z X N 1 b H R U b 1 d v c m t z a G V l d C I g V m F s d W U 9 I m w w I i A v P j x F b n R y e S B U e X B l P S J S Z W N v d m V y e V R h c m d l d F N o Z W V 0 I i B W Y W x 1 Z T 0 i c 9 C b 0 L j R g d G C M S I g L z 4 8 R W 5 0 c n k g V H l w Z T 0 i U m V j b 3 Z l c n l U Y X J n Z X R D b 2 x 1 b W 4 i I F Z h b H V l P S J s M S I g L z 4 8 R W 5 0 c n k g V H l w Z T 0 i U m V j b 3 Z l c n l U Y X J n Z X R S b 3 c i I F Z h b H V l P S J s M S I g L z 4 8 R W 5 0 c n k g V H l w Z T 0 i R m l s b E V y c m 9 y Q 2 9 k Z S I g V m F s d W U 9 I n N D c m V h d G V R d W V y e V R h Y m x l R m F p b G V k I i A v P j x F b n R y e S B U e X B l P S J G a W x s R X J y b 3 J N Z X N z Y W d l I i B W Y W x 1 Z T 0 i c 9 C d 0 L U g 0 Y P Q t N C w 0 L v Q v t G B 0 Y w g 0 Y H Q v t C 3 0 L T Q s N G C 0 Y w g 0 Y L Q s N C x 0 L v Q u N G G 0 Y M g 0 L f Q s N C / 0 Y D Q v t G B 0 L A 6 J i N 4 R D s m I 3 h B O 9 C t 0 L v Q t d C 8 0 L X Q v d G C I N C 9 0 L U g 0 L 3 Q s N C 5 0 L T Q t d C 9 L i A o 0 J j R g d C 6 0 L v R j t G H 0 L X Q v d C 4 0 L U g 0 L j Q t y B I U k V T V U x U O i A w e D g w M D I 4 M D J C I C h U W V B F X 0 V f R U x F T U V O V E 5 P V E Z P V U 5 E K S k i I C 8 + P E V u d H J 5 I F R 5 c G U 9 I k F k Z G V k V G 9 E Y X R h T W 9 k Z W w i I F Z h b H V l P S J s M C I g L z 4 8 R W 5 0 c n k g V H l w Z T 0 i R m l s b E x h c 3 R V c G R h d G V k I i B W Y W x 1 Z T 0 i Z D I w M j E t M D g t M T d U M T I 6 M D M 6 M D E u N T k x N D c y M V o i I C 8 + P E V u d H J 5 I F R 5 c G U 9 I k Z p b G x T d G F 0 d X M i I F Z h b H V l P S J z R X J y b 3 I i I C 8 + P C 9 T d G F i b G V F b n R y a W V z P j w v S X R l b T 4 8 S X R l b T 4 8 S X R l b U x v Y 2 F 0 a W 9 u P j x J d G V t V H l w Z T 5 G b 3 J t d W x h P C 9 J d G V t V H l w Z T 4 8 S X R l b V B h d G g + U 2 V j d G l v b j E v J T N G d G J f a W Q l M 0 Q x N i U y N n N 0 Y W Z m X 2 d y b 3 V w J T N E M y U y N m l z X 2 1 v Y m l s Z S U z R D E v J U Q w J T k 4 J U Q x J T g x J U Q x J T g y J U Q w J U J F J U Q x J T g 3 J U Q w J U J E J U Q w J U I 4 J U Q w J U J B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T N G d G J f a W Q l M 0 Q x N i U y N n N 0 Y W Z m X 2 d y b 3 V w J T N E M y U y N m l z X 2 1 v Y m l s Z S U z R D E v J U Q w J T l G J U Q w J U J F J U Q w J U I y J U Q x J T h C J U Q x J T g 4 J U Q w J U I 1 J U Q w J U J E J U Q w J U J E J U Q x J T h C J U Q w J U I 1 J T I w J U Q w J U I 3 J U Q w J U I w J U Q w J U I z J U Q w J U J F J U Q w J U J C J U Q w J U J F J U Q w J U I y J U Q w J U J B J U Q w J U I 4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T N G d G J f a W Q l M 0 Q x N i U y N n N 0 Y W Z m X 2 d y b 3 V w J T N E M y U y N m l z X 2 1 v Y m l s Z S U z R D E v J U Q w J T k 4 J U Q w J U I 3 J U Q w J U J D J U Q w J U I 1 J U Q w J U J E J U Q w J U I 1 J U Q w J U J E J U Q w J U J E J U Q x J T h C J U Q w J U I 5 J T I w J U Q x J T g y J U Q w J U I 4 J U Q w J U J G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H k P z 3 U 8 a v V C p 7 3 + A Y l m p h k A A A A A A g A A A A A A A 2 Y A A M A A A A A Q A A A A C n W O f x U m Y 5 2 8 t Q 1 4 V U T F + g A A A A A E g A A A o A A A A B A A A A D o v 0 B 8 b m j S f z k S P n l R 2 h K G U A A A A K u I j 3 o 5 u L l / W j f w n O X Z O m D R p r 8 l + y 5 w e e u H 5 c G v Y o m K 1 I 7 W J L u P M 1 L 1 e Y P b K N c W a a v S o v a B 1 + I Z w z u 0 8 Q N p A 0 Y q 8 j w j 0 S L P k P A I L j 2 h i 3 M f F A A A A D v f m m a u l Q t S / N w a C g g U u W x 6 E 9 0 q < / D a t a M a s h u p > 
</file>

<file path=customXml/itemProps1.xml><?xml version="1.0" encoding="utf-8"?>
<ds:datastoreItem xmlns:ds="http://schemas.openxmlformats.org/officeDocument/2006/customXml" ds:itemID="{B74FF541-9DEF-4B35-BA6B-024D1B656FC8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1</vt:i4>
      </vt:variant>
    </vt:vector>
  </HeadingPairs>
  <TitlesOfParts>
    <vt:vector size="8" baseType="lpstr">
      <vt:lpstr>Лист2</vt:lpstr>
      <vt:lpstr>Свод 2023</vt:lpstr>
      <vt:lpstr>Резерв на 31.12.2024</vt:lpstr>
      <vt:lpstr>Свод 04112024</vt:lpstr>
      <vt:lpstr>Свод 08.03.2025</vt:lpstr>
      <vt:lpstr>Свод майские</vt:lpstr>
      <vt:lpstr>Свод для руководства</vt:lpstr>
      <vt:lpstr>Лист2!Область_печати</vt:lpstr>
    </vt:vector>
  </TitlesOfParts>
  <Company>ПАО Сбербанк России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Харченко Константин Сергеевич</dc:creator>
  <cp:lastModifiedBy>Дмитрий В. Павлов</cp:lastModifiedBy>
  <cp:lastPrinted>2025-08-19T11:47:58Z</cp:lastPrinted>
  <dcterms:created xsi:type="dcterms:W3CDTF">2021-01-22T10:58:25Z</dcterms:created>
  <dcterms:modified xsi:type="dcterms:W3CDTF">2025-08-19T11:48:23Z</dcterms:modified>
</cp:coreProperties>
</file>